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825" windowHeight="13050" activeTab="0"/>
  </bookViews>
  <sheets>
    <sheet name="150920-21TOM2015" sheetId="1" r:id="rId1"/>
  </sheets>
  <definedNames>
    <definedName name="_xlnm.Print_Area" localSheetId="0">'150920-21TOM2015'!$A$1:$L$56</definedName>
    <definedName name="_xlnm.Print_Titles" localSheetId="0">'150920-21TOM2015'!$1:$1</definedName>
  </definedNames>
  <calcPr fullCalcOnLoad="1"/>
</workbook>
</file>

<file path=xl/sharedStrings.xml><?xml version="1.0" encoding="utf-8"?>
<sst xmlns="http://schemas.openxmlformats.org/spreadsheetml/2006/main" count="54" uniqueCount="43">
  <si>
    <t>区間距離</t>
  </si>
  <si>
    <t>場所</t>
  </si>
  <si>
    <t>累積距離</t>
  </si>
  <si>
    <t>標高</t>
  </si>
  <si>
    <t>到着時刻</t>
  </si>
  <si>
    <t>出発時刻</t>
  </si>
  <si>
    <t>自宅</t>
  </si>
  <si>
    <t>★TOM2015</t>
  </si>
  <si>
    <t>http://yahoo.jp/5feb2h</t>
  </si>
  <si>
    <t>備考</t>
  </si>
  <si>
    <t>調布IC</t>
  </si>
  <si>
    <t>松本IC</t>
  </si>
  <si>
    <t>道の駅アルプ飛騨古川</t>
  </si>
  <si>
    <t>大坂峠登り口</t>
  </si>
  <si>
    <t>大坂峠</t>
  </si>
  <si>
    <t>恵比寿峠旧道起点</t>
  </si>
  <si>
    <t>恵比寿峠</t>
  </si>
  <si>
    <t>国道41号合流</t>
  </si>
  <si>
    <t>シャレー中西</t>
  </si>
  <si>
    <t>http://yahoo.jp/4iuQf1</t>
  </si>
  <si>
    <t>シャレー中西</t>
  </si>
  <si>
    <t>飛騨古川いぶし</t>
  </si>
  <si>
    <t>小鳥峠</t>
  </si>
  <si>
    <t>県道478号合流</t>
  </si>
  <si>
    <t>ここから右折</t>
  </si>
  <si>
    <t>保峠</t>
  </si>
  <si>
    <t>湯峰峠起点</t>
  </si>
  <si>
    <t>湯峰峠</t>
  </si>
  <si>
    <t>県道479号合流</t>
  </si>
  <si>
    <t>セブンイレブン松本IC店</t>
  </si>
  <si>
    <t>高速道：1時間59分</t>
  </si>
  <si>
    <t>朝食調達・小休止</t>
  </si>
  <si>
    <t>朝食・仮眠</t>
  </si>
  <si>
    <t>宮原付近</t>
  </si>
  <si>
    <t>トヤ峠手前通行止め地点</t>
  </si>
  <si>
    <t>トヤ峠登り起点</t>
  </si>
  <si>
    <t>手前でランチタイム約30分</t>
  </si>
  <si>
    <t>迂回路ピーク</t>
  </si>
  <si>
    <t>道の駅飛騨古川いぶし</t>
  </si>
  <si>
    <t>途中で給油・引き返しあり</t>
  </si>
  <si>
    <t>下小鳥ダム登り起点</t>
  </si>
  <si>
    <t>塩尻IC</t>
  </si>
  <si>
    <t>高速道：5時間20分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</si>
</sst>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　平均勾配+&quot;0.00%"/>
    <numFmt numFmtId="191" formatCode="&quot;１日目：&quot;yy/mm/dd\(aaa\)"/>
    <numFmt numFmtId="192" formatCode="0&quot; [回]&quot;"/>
    <numFmt numFmtId="193" formatCode="&quot;２日目：&quot;yy/mm/dd\(aaa\)"/>
    <numFmt numFmtId="194" formatCode="&quot;平均勾配+&quot;0.00%"/>
    <numFmt numFmtId="195" formatCode="&quot;平均時速：&quot;0.00&quot;km/h&quot;"/>
    <numFmt numFmtId="196" formatCode="&quot;(&quot;0.00&quot;km)&quot;"/>
    <numFmt numFmtId="197" formatCode="&quot;平均勾配：&quot;0.0%"/>
    <numFmt numFmtId="198" formatCode="&quot;平均時速&quot;0.0&quot; km/h&quot;"/>
    <numFmt numFmtId="199" formatCode="hh:mm"/>
    <numFmt numFmtId="200" formatCode="hh:mm:ss"/>
    <numFmt numFmtId="201" formatCode="&quot;　平均勾配 &quot;0.00%"/>
    <numFmt numFmtId="202" formatCode="&quot;最大勾配：&quot;0.0%&quot;以上&quot;"/>
    <numFmt numFmtId="203" formatCode="0.00_);[Red]\(0.00\)"/>
    <numFmt numFmtId="204" formatCode="0.00_ "/>
    <numFmt numFmtId="205" formatCode="&quot;クルマ往路：&quot;0&quot;km&quot;"/>
    <numFmt numFmtId="206" formatCode="&quot;★松姫峠～二ツ塚峠～網代トンネル旧道：&quot;yyyy/mm/dd\(aaa\)"/>
    <numFmt numFmtId="207" formatCode="0.00&quot;[km/h]&quot;"/>
    <numFmt numFmtId="208" formatCode="&quot;★松姫峠～松姫トンネル～犬目峠：&quot;yyyy/mm/dd\(aaa\)"/>
    <numFmt numFmtId="209" formatCode="&quot;★猿橋～松姫峠～松姫トンネル～鳥沢：&quot;yyyy/mm/dd\(aaa\)"/>
    <numFmt numFmtId="210" formatCode="0.0_);[Red]\(0.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&quot;　平均勾配&quot;0.00%"/>
    <numFmt numFmtId="216" formatCode="0.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Meiryo UI"/>
      <family val="3"/>
    </font>
    <font>
      <sz val="10.5"/>
      <color indexed="10"/>
      <name val="ＭＳ 明朝"/>
      <family val="1"/>
    </font>
    <font>
      <sz val="9"/>
      <color indexed="8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10"/>
      <name val="Meiryo UI"/>
      <family val="3"/>
    </font>
    <font>
      <b/>
      <sz val="10"/>
      <color indexed="10"/>
      <name val="Meiryo UI"/>
      <family val="3"/>
    </font>
    <font>
      <u val="single"/>
      <sz val="10"/>
      <color indexed="12"/>
      <name val="Meiryo UI"/>
      <family val="3"/>
    </font>
    <font>
      <sz val="10"/>
      <color indexed="12"/>
      <name val="Meiryo UI"/>
      <family val="3"/>
    </font>
    <font>
      <sz val="10"/>
      <color indexed="10"/>
      <name val="Meiryo UI"/>
      <family val="3"/>
    </font>
    <font>
      <sz val="8"/>
      <name val="Meiryo UI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1" fillId="17" borderId="0" applyNumberFormat="0" applyBorder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4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5" fillId="0" borderId="0" xfId="62" applyFont="1" applyAlignment="1">
      <alignment vertical="center"/>
      <protection/>
    </xf>
    <xf numFmtId="0" fontId="27" fillId="0" borderId="0" xfId="62" applyFont="1" applyAlignment="1">
      <alignment vertical="center"/>
      <protection/>
    </xf>
    <xf numFmtId="180" fontId="28" fillId="0" borderId="0" xfId="62" applyNumberFormat="1" applyFont="1" applyAlignment="1">
      <alignment vertical="center"/>
      <protection/>
    </xf>
    <xf numFmtId="180" fontId="28" fillId="0" borderId="0" xfId="62" applyNumberFormat="1" applyFont="1" applyAlignment="1">
      <alignment horizontal="left" vertical="center"/>
      <protection/>
    </xf>
    <xf numFmtId="0" fontId="28" fillId="0" borderId="0" xfId="62" applyFont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180" fontId="28" fillId="0" borderId="0" xfId="62" applyNumberFormat="1" applyFont="1" applyFill="1" applyBorder="1" applyAlignment="1">
      <alignment vertical="center"/>
      <protection/>
    </xf>
    <xf numFmtId="180" fontId="28" fillId="0" borderId="0" xfId="62" applyNumberFormat="1" applyFont="1" applyFill="1" applyBorder="1" applyAlignment="1">
      <alignment horizontal="left" vertical="center"/>
      <protection/>
    </xf>
    <xf numFmtId="0" fontId="28" fillId="0" borderId="0" xfId="62" applyFont="1" applyFill="1" applyBorder="1" applyAlignment="1">
      <alignment vertical="center"/>
      <protection/>
    </xf>
    <xf numFmtId="188" fontId="31" fillId="0" borderId="0" xfId="62" applyNumberFormat="1" applyFont="1" applyAlignment="1">
      <alignment vertical="center" shrinkToFit="1"/>
      <protection/>
    </xf>
    <xf numFmtId="196" fontId="31" fillId="0" borderId="0" xfId="62" applyNumberFormat="1" applyFont="1" applyAlignment="1">
      <alignment vertical="center" shrinkToFit="1"/>
      <protection/>
    </xf>
    <xf numFmtId="180" fontId="9" fillId="0" borderId="0" xfId="43" applyNumberFormat="1" applyAlignment="1" applyProtection="1">
      <alignment horizontal="right" vertical="center" shrinkToFit="1"/>
      <protection/>
    </xf>
    <xf numFmtId="180" fontId="30" fillId="0" borderId="0" xfId="62" applyNumberFormat="1" applyFont="1" applyAlignment="1">
      <alignment vertical="center" shrinkToFit="1"/>
      <protection/>
    </xf>
    <xf numFmtId="0" fontId="30" fillId="0" borderId="0" xfId="62" applyFont="1" applyAlignment="1">
      <alignment vertical="center" shrinkToFit="1"/>
      <protection/>
    </xf>
    <xf numFmtId="188" fontId="31" fillId="0" borderId="0" xfId="62" applyNumberFormat="1" applyFont="1" applyFill="1" applyBorder="1" applyAlignment="1">
      <alignment vertical="center" shrinkToFit="1"/>
      <protection/>
    </xf>
    <xf numFmtId="196" fontId="31" fillId="0" borderId="0" xfId="62" applyNumberFormat="1" applyFont="1" applyFill="1" applyBorder="1" applyAlignment="1">
      <alignment vertical="center" shrinkToFit="1"/>
      <protection/>
    </xf>
    <xf numFmtId="180" fontId="32" fillId="0" borderId="0" xfId="43" applyNumberFormat="1" applyFont="1" applyFill="1" applyBorder="1" applyAlignment="1" applyProtection="1">
      <alignment horizontal="right" vertical="center" shrinkToFit="1"/>
      <protection/>
    </xf>
    <xf numFmtId="180" fontId="30" fillId="0" borderId="0" xfId="62" applyNumberFormat="1" applyFont="1" applyFill="1" applyBorder="1" applyAlignment="1">
      <alignment vertical="center" shrinkToFit="1"/>
      <protection/>
    </xf>
    <xf numFmtId="0" fontId="30" fillId="0" borderId="0" xfId="62" applyFont="1" applyFill="1" applyBorder="1" applyAlignment="1">
      <alignment vertical="center" shrinkToFit="1"/>
      <protection/>
    </xf>
    <xf numFmtId="180" fontId="30" fillId="7" borderId="10" xfId="62" applyNumberFormat="1" applyFont="1" applyFill="1" applyBorder="1" applyAlignment="1">
      <alignment horizontal="center" vertical="center" shrinkToFit="1"/>
      <protection/>
    </xf>
    <xf numFmtId="0" fontId="30" fillId="7" borderId="10" xfId="62" applyFont="1" applyFill="1" applyBorder="1" applyAlignment="1">
      <alignment horizontal="center" vertical="center" shrinkToFit="1"/>
      <protection/>
    </xf>
    <xf numFmtId="180" fontId="30" fillId="0" borderId="0" xfId="62" applyNumberFormat="1" applyFont="1" applyFill="1" applyBorder="1" applyAlignment="1">
      <alignment horizontal="center" vertical="center" shrinkToFit="1"/>
      <protection/>
    </xf>
    <xf numFmtId="0" fontId="30" fillId="0" borderId="0" xfId="62" applyFont="1" applyFill="1" applyBorder="1" applyAlignment="1">
      <alignment horizontal="center" vertical="center" shrinkToFit="1"/>
      <protection/>
    </xf>
    <xf numFmtId="180" fontId="30" fillId="0" borderId="11" xfId="62" applyNumberFormat="1" applyFont="1" applyFill="1" applyBorder="1" applyAlignment="1">
      <alignment horizontal="right" vertical="center" shrinkToFit="1"/>
      <protection/>
    </xf>
    <xf numFmtId="2" fontId="30" fillId="0" borderId="0" xfId="62" applyNumberFormat="1" applyFont="1" applyFill="1" applyBorder="1" applyAlignment="1">
      <alignment horizontal="right" vertical="center" shrinkToFit="1"/>
      <protection/>
    </xf>
    <xf numFmtId="0" fontId="30" fillId="0" borderId="0" xfId="62" applyFont="1" applyFill="1" applyBorder="1" applyAlignment="1">
      <alignment horizontal="left" vertical="center" shrinkToFit="1"/>
      <protection/>
    </xf>
    <xf numFmtId="2" fontId="30" fillId="0" borderId="0" xfId="62" applyNumberFormat="1" applyFont="1" applyFill="1" applyBorder="1" applyAlignment="1">
      <alignment vertical="center" shrinkToFit="1"/>
      <protection/>
    </xf>
    <xf numFmtId="3" fontId="30" fillId="0" borderId="0" xfId="62" applyNumberFormat="1" applyFont="1" applyFill="1" applyBorder="1" applyAlignment="1">
      <alignment horizontal="right" vertical="center" shrinkToFit="1"/>
      <protection/>
    </xf>
    <xf numFmtId="199" fontId="30" fillId="0" borderId="0" xfId="62" applyNumberFormat="1" applyFont="1" applyFill="1" applyBorder="1" applyAlignment="1">
      <alignment vertical="center" shrinkToFit="1"/>
      <protection/>
    </xf>
    <xf numFmtId="180" fontId="30" fillId="0" borderId="0" xfId="62" applyNumberFormat="1" applyFont="1" applyFill="1" applyBorder="1" applyAlignment="1">
      <alignment horizontal="right" vertical="center" shrinkToFit="1"/>
      <protection/>
    </xf>
    <xf numFmtId="0" fontId="30" fillId="0" borderId="12" xfId="62" applyFont="1" applyFill="1" applyBorder="1" applyAlignment="1">
      <alignment vertical="center" shrinkToFit="1"/>
      <protection/>
    </xf>
    <xf numFmtId="2" fontId="30" fillId="0" borderId="12" xfId="62" applyNumberFormat="1" applyFont="1" applyFill="1" applyBorder="1" applyAlignment="1">
      <alignment vertical="center" shrinkToFit="1"/>
      <protection/>
    </xf>
    <xf numFmtId="3" fontId="30" fillId="0" borderId="12" xfId="62" applyNumberFormat="1" applyFont="1" applyFill="1" applyBorder="1" applyAlignment="1">
      <alignment vertical="center" shrinkToFit="1"/>
      <protection/>
    </xf>
    <xf numFmtId="199" fontId="30" fillId="0" borderId="12" xfId="62" applyNumberFormat="1" applyFont="1" applyFill="1" applyBorder="1" applyAlignment="1">
      <alignment vertical="center" shrinkToFit="1"/>
      <protection/>
    </xf>
    <xf numFmtId="2" fontId="30" fillId="0" borderId="0" xfId="62" applyNumberFormat="1" applyFont="1" applyFill="1" applyBorder="1" applyAlignment="1">
      <alignment horizontal="left" vertical="center" shrinkToFit="1"/>
      <protection/>
    </xf>
    <xf numFmtId="3" fontId="30" fillId="0" borderId="0" xfId="62" applyNumberFormat="1" applyFont="1" applyFill="1" applyBorder="1" applyAlignment="1">
      <alignment vertical="center" shrinkToFit="1"/>
      <protection/>
    </xf>
    <xf numFmtId="2" fontId="33" fillId="0" borderId="13" xfId="62" applyNumberFormat="1" applyFont="1" applyFill="1" applyBorder="1" applyAlignment="1">
      <alignment vertical="center" shrinkToFit="1"/>
      <protection/>
    </xf>
    <xf numFmtId="187" fontId="30" fillId="0" borderId="12" xfId="42" applyNumberFormat="1" applyFont="1" applyFill="1" applyBorder="1" applyAlignment="1">
      <alignment horizontal="right" vertical="center" shrinkToFit="1"/>
    </xf>
    <xf numFmtId="2" fontId="33" fillId="0" borderId="0" xfId="62" applyNumberFormat="1" applyFont="1" applyFill="1" applyBorder="1" applyAlignment="1">
      <alignment vertical="center" shrinkToFit="1"/>
      <protection/>
    </xf>
    <xf numFmtId="2" fontId="34" fillId="0" borderId="0" xfId="62" applyNumberFormat="1" applyFont="1" applyFill="1" applyBorder="1" applyAlignment="1">
      <alignment vertical="center" shrinkToFit="1"/>
      <protection/>
    </xf>
    <xf numFmtId="3" fontId="34" fillId="0" borderId="0" xfId="62" applyNumberFormat="1" applyFont="1" applyFill="1" applyBorder="1" applyAlignment="1">
      <alignment vertical="center" shrinkToFit="1"/>
      <protection/>
    </xf>
    <xf numFmtId="202" fontId="30" fillId="0" borderId="0" xfId="42" applyNumberFormat="1" applyFont="1" applyFill="1" applyBorder="1" applyAlignment="1">
      <alignment horizontal="right" vertical="center" shrinkToFit="1"/>
    </xf>
    <xf numFmtId="0" fontId="34" fillId="0" borderId="12" xfId="62" applyFont="1" applyFill="1" applyBorder="1" applyAlignment="1">
      <alignment vertical="center" shrinkToFit="1"/>
      <protection/>
    </xf>
    <xf numFmtId="2" fontId="34" fillId="0" borderId="12" xfId="62" applyNumberFormat="1" applyFont="1" applyFill="1" applyBorder="1" applyAlignment="1">
      <alignment vertical="center" shrinkToFit="1"/>
      <protection/>
    </xf>
    <xf numFmtId="3" fontId="34" fillId="0" borderId="12" xfId="62" applyNumberFormat="1" applyFont="1" applyFill="1" applyBorder="1" applyAlignment="1">
      <alignment vertical="center" shrinkToFit="1"/>
      <protection/>
    </xf>
    <xf numFmtId="199" fontId="34" fillId="0" borderId="12" xfId="62" applyNumberFormat="1" applyFont="1" applyFill="1" applyBorder="1" applyAlignment="1">
      <alignment horizontal="right" vertical="center" shrinkToFit="1"/>
      <protection/>
    </xf>
    <xf numFmtId="201" fontId="30" fillId="0" borderId="12" xfId="62" applyNumberFormat="1" applyFont="1" applyFill="1" applyBorder="1" applyAlignment="1">
      <alignment horizontal="right" vertical="center" shrinkToFit="1"/>
      <protection/>
    </xf>
    <xf numFmtId="199" fontId="30" fillId="0" borderId="0" xfId="62" applyNumberFormat="1" applyFont="1" applyFill="1" applyBorder="1" applyAlignment="1">
      <alignment horizontal="right" vertical="center" shrinkToFit="1"/>
      <protection/>
    </xf>
    <xf numFmtId="195" fontId="30" fillId="0" borderId="0" xfId="62" applyNumberFormat="1" applyFont="1" applyFill="1" applyBorder="1" applyAlignment="1">
      <alignment horizontal="right" vertical="center" shrinkToFit="1"/>
      <protection/>
    </xf>
    <xf numFmtId="195" fontId="30" fillId="0" borderId="12" xfId="62" applyNumberFormat="1" applyFont="1" applyFill="1" applyBorder="1" applyAlignment="1">
      <alignment horizontal="right" vertical="center" shrinkToFit="1"/>
      <protection/>
    </xf>
    <xf numFmtId="199" fontId="34" fillId="0" borderId="12" xfId="62" applyNumberFormat="1" applyFont="1" applyFill="1" applyBorder="1" applyAlignment="1">
      <alignment vertical="center" shrinkToFit="1"/>
      <protection/>
    </xf>
    <xf numFmtId="185" fontId="30" fillId="0" borderId="0" xfId="42" applyNumberFormat="1" applyFont="1" applyFill="1" applyBorder="1" applyAlignment="1">
      <alignment horizontal="left" vertical="center" shrinkToFit="1"/>
    </xf>
    <xf numFmtId="187" fontId="30" fillId="0" borderId="0" xfId="42" applyNumberFormat="1" applyFont="1" applyFill="1" applyBorder="1" applyAlignment="1">
      <alignment horizontal="right" vertical="center" shrinkToFit="1"/>
    </xf>
    <xf numFmtId="20" fontId="30" fillId="0" borderId="0" xfId="62" applyNumberFormat="1" applyFont="1" applyFill="1" applyBorder="1" applyAlignment="1">
      <alignment vertical="center" shrinkToFit="1"/>
      <protection/>
    </xf>
    <xf numFmtId="186" fontId="30" fillId="0" borderId="0" xfId="42" applyNumberFormat="1" applyFont="1" applyFill="1" applyBorder="1" applyAlignment="1">
      <alignment horizontal="left" vertical="center" shrinkToFit="1"/>
    </xf>
    <xf numFmtId="2" fontId="30" fillId="0" borderId="0" xfId="62" applyNumberFormat="1" applyFont="1" applyFill="1" applyBorder="1" applyAlignment="1">
      <alignment shrinkToFit="1"/>
      <protection/>
    </xf>
    <xf numFmtId="180" fontId="30" fillId="0" borderId="0" xfId="62" applyNumberFormat="1" applyFont="1" applyFill="1" applyBorder="1" applyAlignment="1">
      <alignment shrinkToFit="1"/>
      <protection/>
    </xf>
    <xf numFmtId="20" fontId="30" fillId="0" borderId="0" xfId="62" applyNumberFormat="1" applyFont="1" applyFill="1" applyBorder="1" applyAlignment="1">
      <alignment shrinkToFit="1"/>
      <protection/>
    </xf>
    <xf numFmtId="2" fontId="30" fillId="0" borderId="0" xfId="62" applyNumberFormat="1" applyFont="1" applyFill="1" applyBorder="1" applyAlignment="1">
      <alignment horizontal="left" shrinkToFit="1"/>
      <protection/>
    </xf>
    <xf numFmtId="0" fontId="30" fillId="0" borderId="0" xfId="62" applyFont="1" applyAlignment="1">
      <alignment shrinkToFit="1"/>
      <protection/>
    </xf>
    <xf numFmtId="0" fontId="30" fillId="0" borderId="0" xfId="62" applyFont="1" applyFill="1" applyBorder="1" applyAlignment="1">
      <alignment shrinkToFit="1"/>
      <protection/>
    </xf>
    <xf numFmtId="180" fontId="9" fillId="0" borderId="0" xfId="43" applyNumberFormat="1" applyAlignment="1" applyProtection="1">
      <alignment horizontal="left" vertical="center" shrinkToFit="1"/>
      <protection/>
    </xf>
    <xf numFmtId="180" fontId="30" fillId="0" borderId="0" xfId="62" applyNumberFormat="1" applyFont="1" applyFill="1" applyBorder="1" applyAlignment="1">
      <alignment horizontal="left" vertical="center" shrinkToFit="1"/>
      <protection/>
    </xf>
    <xf numFmtId="2" fontId="30" fillId="0" borderId="12" xfId="62" applyNumberFormat="1" applyFont="1" applyFill="1" applyBorder="1" applyAlignment="1">
      <alignment horizontal="right" vertical="center" shrinkToFit="1"/>
      <protection/>
    </xf>
    <xf numFmtId="2" fontId="34" fillId="0" borderId="13" xfId="62" applyNumberFormat="1" applyFont="1" applyFill="1" applyBorder="1" applyAlignment="1">
      <alignment vertical="center" shrinkToFit="1"/>
      <protection/>
    </xf>
    <xf numFmtId="1" fontId="30" fillId="0" borderId="0" xfId="62" applyNumberFormat="1" applyFont="1" applyFill="1" applyBorder="1" applyAlignment="1">
      <alignment vertical="center" shrinkToFit="1"/>
      <protection/>
    </xf>
    <xf numFmtId="2" fontId="30" fillId="0" borderId="13" xfId="62" applyNumberFormat="1" applyFont="1" applyFill="1" applyBorder="1" applyAlignment="1">
      <alignment vertical="center" shrinkToFit="1"/>
      <protection/>
    </xf>
    <xf numFmtId="1" fontId="34" fillId="0" borderId="0" xfId="62" applyNumberFormat="1" applyFont="1" applyFill="1" applyBorder="1" applyAlignment="1">
      <alignment vertical="center" shrinkToFit="1"/>
      <protection/>
    </xf>
    <xf numFmtId="2" fontId="35" fillId="0" borderId="0" xfId="62" applyNumberFormat="1" applyFont="1" applyFill="1" applyBorder="1" applyAlignment="1">
      <alignment shrinkToFit="1"/>
      <protection/>
    </xf>
    <xf numFmtId="0" fontId="35" fillId="0" borderId="0" xfId="62" applyFont="1" applyFill="1" applyBorder="1" applyAlignment="1">
      <alignment vertical="center" shrinkToFit="1"/>
      <protection/>
    </xf>
    <xf numFmtId="180" fontId="35" fillId="0" borderId="0" xfId="62" applyNumberFormat="1" applyFont="1" applyFill="1" applyBorder="1" applyAlignment="1">
      <alignment shrinkToFit="1"/>
      <protection/>
    </xf>
    <xf numFmtId="20" fontId="35" fillId="0" borderId="0" xfId="62" applyNumberFormat="1" applyFont="1" applyFill="1" applyBorder="1" applyAlignment="1">
      <alignment shrinkToFit="1"/>
      <protection/>
    </xf>
    <xf numFmtId="2" fontId="35" fillId="0" borderId="0" xfId="62" applyNumberFormat="1" applyFont="1" applyFill="1" applyBorder="1" applyAlignment="1">
      <alignment horizontal="left" shrinkToFit="1"/>
      <protection/>
    </xf>
    <xf numFmtId="0" fontId="35" fillId="0" borderId="0" xfId="62" applyFont="1" applyAlignment="1">
      <alignment shrinkToFit="1"/>
      <protection/>
    </xf>
    <xf numFmtId="0" fontId="35" fillId="0" borderId="0" xfId="62" applyFont="1" applyFill="1" applyBorder="1" applyAlignment="1">
      <alignment shrinkToFit="1"/>
      <protection/>
    </xf>
    <xf numFmtId="2" fontId="35" fillId="0" borderId="0" xfId="62" applyNumberFormat="1" applyFont="1" applyFill="1" applyBorder="1">
      <alignment/>
      <protection/>
    </xf>
    <xf numFmtId="0" fontId="35" fillId="0" borderId="0" xfId="62" applyFont="1" applyFill="1" applyBorder="1" applyAlignment="1">
      <alignment vertical="center"/>
      <protection/>
    </xf>
    <xf numFmtId="180" fontId="35" fillId="0" borderId="0" xfId="62" applyNumberFormat="1" applyFont="1" applyFill="1" applyBorder="1">
      <alignment/>
      <protection/>
    </xf>
    <xf numFmtId="20" fontId="35" fillId="0" borderId="0" xfId="62" applyNumberFormat="1" applyFont="1" applyFill="1" applyBorder="1">
      <alignment/>
      <protection/>
    </xf>
    <xf numFmtId="2" fontId="35" fillId="0" borderId="0" xfId="62" applyNumberFormat="1" applyFont="1" applyFill="1" applyBorder="1" applyAlignment="1">
      <alignment horizontal="left"/>
      <protection/>
    </xf>
    <xf numFmtId="0" fontId="35" fillId="0" borderId="0" xfId="62" applyFont="1">
      <alignment/>
      <protection/>
    </xf>
    <xf numFmtId="0" fontId="35" fillId="0" borderId="0" xfId="62" applyFont="1" applyFill="1" applyBorder="1">
      <alignment/>
      <protection/>
    </xf>
    <xf numFmtId="199" fontId="30" fillId="10" borderId="12" xfId="62" applyNumberFormat="1" applyFont="1" applyFill="1" applyBorder="1" applyAlignment="1">
      <alignment vertical="center" shrinkToFit="1"/>
      <protection/>
    </xf>
    <xf numFmtId="0" fontId="35" fillId="0" borderId="0" xfId="61" applyFont="1">
      <alignment/>
      <protection/>
    </xf>
    <xf numFmtId="0" fontId="35" fillId="0" borderId="0" xfId="61" applyFont="1" applyAlignment="1">
      <alignment horizontal="left"/>
      <protection/>
    </xf>
    <xf numFmtId="0" fontId="35" fillId="0" borderId="0" xfId="61" applyFont="1" applyFill="1" applyBorder="1">
      <alignment/>
      <protection/>
    </xf>
    <xf numFmtId="0" fontId="35" fillId="0" borderId="0" xfId="61" applyFont="1" applyFill="1" applyBorder="1" applyAlignment="1">
      <alignment horizontal="left"/>
      <protection/>
    </xf>
    <xf numFmtId="0" fontId="28" fillId="0" borderId="0" xfId="61" applyFont="1" applyAlignment="1">
      <alignment horizontal="left"/>
      <protection/>
    </xf>
    <xf numFmtId="0" fontId="28" fillId="0" borderId="0" xfId="61" applyFont="1">
      <alignment/>
      <protection/>
    </xf>
    <xf numFmtId="0" fontId="28" fillId="0" borderId="0" xfId="61" applyFont="1" applyFill="1" applyBorder="1">
      <alignment/>
      <protection/>
    </xf>
    <xf numFmtId="0" fontId="28" fillId="0" borderId="0" xfId="61" applyFont="1" applyFill="1" applyBorder="1" applyAlignment="1">
      <alignment horizontal="left"/>
      <protection/>
    </xf>
    <xf numFmtId="2" fontId="30" fillId="10" borderId="14" xfId="62" applyNumberFormat="1" applyFont="1" applyFill="1" applyBorder="1" applyAlignment="1">
      <alignment horizontal="right" vertical="center" shrinkToFit="1"/>
      <protection/>
    </xf>
    <xf numFmtId="0" fontId="30" fillId="10" borderId="11" xfId="62" applyFont="1" applyFill="1" applyBorder="1" applyAlignment="1">
      <alignment horizontal="left" vertical="center" shrinkToFit="1"/>
      <protection/>
    </xf>
    <xf numFmtId="2" fontId="30" fillId="10" borderId="15" xfId="62" applyNumberFormat="1" applyFont="1" applyFill="1" applyBorder="1" applyAlignment="1">
      <alignment vertical="center" shrinkToFit="1"/>
      <protection/>
    </xf>
    <xf numFmtId="3" fontId="30" fillId="10" borderId="16" xfId="62" applyNumberFormat="1" applyFont="1" applyFill="1" applyBorder="1" applyAlignment="1">
      <alignment horizontal="right" vertical="center" shrinkToFit="1"/>
      <protection/>
    </xf>
    <xf numFmtId="199" fontId="30" fillId="10" borderId="16" xfId="62" applyNumberFormat="1" applyFont="1" applyFill="1" applyBorder="1" applyAlignment="1">
      <alignment vertical="center" shrinkToFit="1"/>
      <protection/>
    </xf>
    <xf numFmtId="2" fontId="30" fillId="10" borderId="12" xfId="62" applyNumberFormat="1" applyFont="1" applyFill="1" applyBorder="1" applyAlignment="1">
      <alignment horizontal="right" vertical="center" shrinkToFit="1"/>
      <protection/>
    </xf>
    <xf numFmtId="2" fontId="30" fillId="10" borderId="12" xfId="62" applyNumberFormat="1" applyFont="1" applyFill="1" applyBorder="1" applyAlignment="1">
      <alignment vertical="center" shrinkToFit="1"/>
      <protection/>
    </xf>
    <xf numFmtId="3" fontId="30" fillId="10" borderId="17" xfId="62" applyNumberFormat="1" applyFont="1" applyFill="1" applyBorder="1" applyAlignment="1">
      <alignment horizontal="right" vertical="center" shrinkToFit="1"/>
      <protection/>
    </xf>
    <xf numFmtId="3" fontId="30" fillId="10" borderId="12" xfId="62" applyNumberFormat="1" applyFont="1" applyFill="1" applyBorder="1" applyAlignment="1">
      <alignment horizontal="right" vertical="center" shrinkToFit="1"/>
      <protection/>
    </xf>
    <xf numFmtId="0" fontId="30" fillId="10" borderId="12" xfId="62" applyFont="1" applyFill="1" applyBorder="1" applyAlignment="1">
      <alignment horizontal="left" vertical="center" shrinkToFit="1"/>
      <protection/>
    </xf>
    <xf numFmtId="199" fontId="30" fillId="10" borderId="17" xfId="62" applyNumberFormat="1" applyFont="1" applyFill="1" applyBorder="1" applyAlignment="1">
      <alignment vertical="center" shrinkToFit="1"/>
      <protection/>
    </xf>
    <xf numFmtId="3" fontId="30" fillId="0" borderId="12" xfId="62" applyNumberFormat="1" applyFont="1" applyFill="1" applyBorder="1" applyAlignment="1">
      <alignment horizontal="right" vertical="center" shrinkToFit="1"/>
      <protection/>
    </xf>
    <xf numFmtId="205" fontId="30" fillId="0" borderId="12" xfId="62" applyNumberFormat="1" applyFont="1" applyFill="1" applyBorder="1" applyAlignment="1">
      <alignment horizontal="right" vertical="center" shrinkToFit="1"/>
      <protection/>
    </xf>
    <xf numFmtId="0" fontId="34" fillId="0" borderId="12" xfId="62" applyFont="1" applyFill="1" applyBorder="1" applyAlignment="1">
      <alignment vertical="center" shrinkToFit="1"/>
      <protection/>
    </xf>
    <xf numFmtId="2" fontId="34" fillId="0" borderId="12" xfId="62" applyNumberFormat="1" applyFont="1" applyFill="1" applyBorder="1" applyAlignment="1">
      <alignment vertical="center" shrinkToFit="1"/>
      <protection/>
    </xf>
    <xf numFmtId="3" fontId="34" fillId="0" borderId="12" xfId="62" applyNumberFormat="1" applyFont="1" applyFill="1" applyBorder="1" applyAlignment="1">
      <alignment vertical="center" shrinkToFit="1"/>
      <protection/>
    </xf>
    <xf numFmtId="199" fontId="34" fillId="0" borderId="12" xfId="62" applyNumberFormat="1" applyFont="1" applyFill="1" applyBorder="1" applyAlignment="1">
      <alignment vertical="center" shrinkToFit="1"/>
      <protection/>
    </xf>
    <xf numFmtId="0" fontId="30" fillId="10" borderId="12" xfId="62" applyFont="1" applyFill="1" applyBorder="1" applyAlignment="1">
      <alignment vertical="center" shrinkToFit="1"/>
      <protection/>
    </xf>
    <xf numFmtId="3" fontId="30" fillId="10" borderId="15" xfId="62" applyNumberFormat="1" applyFont="1" applyFill="1" applyBorder="1" applyAlignment="1">
      <alignment horizontal="right" vertical="center" shrinkToFit="1"/>
      <protection/>
    </xf>
    <xf numFmtId="2" fontId="30" fillId="10" borderId="13" xfId="62" applyNumberFormat="1" applyFont="1" applyFill="1" applyBorder="1" applyAlignment="1">
      <alignment vertical="center" shrinkToFit="1"/>
      <protection/>
    </xf>
    <xf numFmtId="3" fontId="30" fillId="10" borderId="13" xfId="62" applyNumberFormat="1" applyFont="1" applyFill="1" applyBorder="1" applyAlignment="1">
      <alignment horizontal="right" vertical="center" shrinkToFit="1"/>
      <protection/>
    </xf>
    <xf numFmtId="199" fontId="30" fillId="10" borderId="13" xfId="62" applyNumberFormat="1" applyFont="1" applyFill="1" applyBorder="1" applyAlignment="1">
      <alignment vertical="center" shrinkToFit="1"/>
      <protection/>
    </xf>
    <xf numFmtId="3" fontId="30" fillId="10" borderId="12" xfId="62" applyNumberFormat="1" applyFont="1" applyFill="1" applyBorder="1" applyAlignment="1">
      <alignment vertical="center" shrinkToFit="1"/>
      <protection/>
    </xf>
    <xf numFmtId="195" fontId="30" fillId="0" borderId="18" xfId="62" applyNumberFormat="1" applyFont="1" applyFill="1" applyBorder="1" applyAlignment="1">
      <alignment horizontal="right" vertical="center" shrinkToFit="1"/>
      <protection/>
    </xf>
    <xf numFmtId="3" fontId="30" fillId="10" borderId="17" xfId="62" applyNumberFormat="1" applyFont="1" applyFill="1" applyBorder="1" applyAlignment="1">
      <alignment vertical="center" shrinkToFit="1"/>
      <protection/>
    </xf>
    <xf numFmtId="205" fontId="30" fillId="0" borderId="13" xfId="62" applyNumberFormat="1" applyFont="1" applyFill="1" applyBorder="1" applyAlignment="1">
      <alignment horizontal="right" vertical="center" shrinkToFit="1"/>
      <protection/>
    </xf>
    <xf numFmtId="191" fontId="29" fillId="0" borderId="19" xfId="62" applyNumberFormat="1" applyFont="1" applyBorder="1" applyAlignment="1">
      <alignment horizontal="left" vertical="center" shrinkToFit="1"/>
      <protection/>
    </xf>
    <xf numFmtId="191" fontId="30" fillId="0" borderId="19" xfId="0" applyNumberFormat="1" applyFont="1" applyBorder="1" applyAlignment="1">
      <alignment horizontal="left" vertical="center" shrinkToFit="1"/>
    </xf>
    <xf numFmtId="191" fontId="29" fillId="0" borderId="0" xfId="62" applyNumberFormat="1" applyFont="1" applyFill="1" applyBorder="1" applyAlignment="1">
      <alignment horizontal="left" vertical="center" shrinkToFit="1"/>
      <protection/>
    </xf>
    <xf numFmtId="191" fontId="30" fillId="0" borderId="0" xfId="0" applyNumberFormat="1" applyFont="1" applyFill="1" applyBorder="1" applyAlignment="1">
      <alignment horizontal="left" vertical="center" shrinkToFit="1"/>
    </xf>
    <xf numFmtId="193" fontId="29" fillId="0" borderId="19" xfId="62" applyNumberFormat="1" applyFont="1" applyBorder="1" applyAlignment="1">
      <alignment horizontal="left" vertical="center" shrinkToFit="1"/>
      <protection/>
    </xf>
    <xf numFmtId="193" fontId="30" fillId="0" borderId="19" xfId="0" applyNumberFormat="1" applyFont="1" applyBorder="1" applyAlignment="1">
      <alignment horizontal="left" vertical="center" shrinkToFit="1"/>
    </xf>
    <xf numFmtId="193" fontId="29" fillId="0" borderId="0" xfId="62" applyNumberFormat="1" applyFont="1" applyFill="1" applyBorder="1" applyAlignment="1">
      <alignment horizontal="left" vertical="center" shrinkToFit="1"/>
      <protection/>
    </xf>
    <xf numFmtId="193" fontId="30" fillId="0" borderId="0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1216fujiwara" xfId="61"/>
    <cellStyle name="標準_2001走行日誌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57150</xdr:rowOff>
    </xdr:from>
    <xdr:to>
      <xdr:col>8</xdr:col>
      <xdr:colOff>19050</xdr:colOff>
      <xdr:row>29</xdr:row>
      <xdr:rowOff>76200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29050"/>
          <a:ext cx="7496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21</xdr:row>
      <xdr:rowOff>152400</xdr:rowOff>
    </xdr:from>
    <xdr:to>
      <xdr:col>2</xdr:col>
      <xdr:colOff>838200</xdr:colOff>
      <xdr:row>23</xdr:row>
      <xdr:rowOff>38100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009650" y="4095750"/>
          <a:ext cx="581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大坂峠</a:t>
          </a:r>
        </a:p>
      </xdr:txBody>
    </xdr:sp>
    <xdr:clientData/>
  </xdr:twoCellAnchor>
  <xdr:twoCellAnchor>
    <xdr:from>
      <xdr:col>4</xdr:col>
      <xdr:colOff>666750</xdr:colOff>
      <xdr:row>21</xdr:row>
      <xdr:rowOff>19050</xdr:rowOff>
    </xdr:from>
    <xdr:to>
      <xdr:col>5</xdr:col>
      <xdr:colOff>590550</xdr:colOff>
      <xdr:row>22</xdr:row>
      <xdr:rowOff>85725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781425" y="3962400"/>
          <a:ext cx="8858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迂回路ピーク</a:t>
          </a:r>
        </a:p>
      </xdr:txBody>
    </xdr:sp>
    <xdr:clientData/>
  </xdr:twoCellAnchor>
  <xdr:twoCellAnchor>
    <xdr:from>
      <xdr:col>6</xdr:col>
      <xdr:colOff>0</xdr:colOff>
      <xdr:row>22</xdr:row>
      <xdr:rowOff>123825</xdr:rowOff>
    </xdr:from>
    <xdr:to>
      <xdr:col>6</xdr:col>
      <xdr:colOff>742950</xdr:colOff>
      <xdr:row>24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038725" y="4238625"/>
          <a:ext cx="7429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恵比寿峠</a:t>
          </a:r>
        </a:p>
      </xdr:txBody>
    </xdr:sp>
    <xdr:clientData/>
  </xdr:twoCellAnchor>
  <xdr:twoCellAnchor editAs="oneCell">
    <xdr:from>
      <xdr:col>1</xdr:col>
      <xdr:colOff>9525</xdr:colOff>
      <xdr:row>47</xdr:row>
      <xdr:rowOff>76200</xdr:rowOff>
    </xdr:from>
    <xdr:to>
      <xdr:col>5</xdr:col>
      <xdr:colOff>200025</xdr:colOff>
      <xdr:row>54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639175"/>
          <a:ext cx="4210050" cy="153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523875</xdr:colOff>
      <xdr:row>47</xdr:row>
      <xdr:rowOff>190500</xdr:rowOff>
    </xdr:from>
    <xdr:to>
      <xdr:col>2</xdr:col>
      <xdr:colOff>409575</xdr:colOff>
      <xdr:row>49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81025" y="8753475"/>
          <a:ext cx="581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小鳥峠</a:t>
          </a:r>
        </a:p>
      </xdr:txBody>
    </xdr:sp>
    <xdr:clientData/>
  </xdr:twoCellAnchor>
  <xdr:twoCellAnchor>
    <xdr:from>
      <xdr:col>3</xdr:col>
      <xdr:colOff>314325</xdr:colOff>
      <xdr:row>49</xdr:row>
      <xdr:rowOff>28575</xdr:rowOff>
    </xdr:from>
    <xdr:to>
      <xdr:col>3</xdr:col>
      <xdr:colOff>895350</xdr:colOff>
      <xdr:row>50</xdr:row>
      <xdr:rowOff>47625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466975" y="9010650"/>
          <a:ext cx="581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保峠</a:t>
          </a:r>
        </a:p>
      </xdr:txBody>
    </xdr:sp>
    <xdr:clientData/>
  </xdr:twoCellAnchor>
  <xdr:twoCellAnchor>
    <xdr:from>
      <xdr:col>4</xdr:col>
      <xdr:colOff>123825</xdr:colOff>
      <xdr:row>49</xdr:row>
      <xdr:rowOff>171450</xdr:rowOff>
    </xdr:from>
    <xdr:to>
      <xdr:col>4</xdr:col>
      <xdr:colOff>704850</xdr:colOff>
      <xdr:row>50</xdr:row>
      <xdr:rowOff>190500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238500" y="9153525"/>
          <a:ext cx="581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湯峰峠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5feb2h" TargetMode="External" /><Relationship Id="rId2" Type="http://schemas.openxmlformats.org/officeDocument/2006/relationships/hyperlink" Target="http://yahoo.jp/4iuQf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74609375" style="90" customWidth="1"/>
    <col min="2" max="2" width="9.125" style="90" customWidth="1"/>
    <col min="3" max="3" width="18.375" style="90" customWidth="1"/>
    <col min="4" max="7" width="12.625" style="90" customWidth="1"/>
    <col min="8" max="8" width="20.125" style="89" customWidth="1"/>
    <col min="9" max="10" width="0.74609375" style="90" customWidth="1"/>
    <col min="11" max="11" width="8.125" style="91" customWidth="1"/>
    <col min="12" max="12" width="12.625" style="91" customWidth="1"/>
    <col min="13" max="13" width="11.375" style="91" customWidth="1"/>
    <col min="14" max="14" width="6.125" style="91" customWidth="1"/>
    <col min="15" max="16" width="11.375" style="91" customWidth="1"/>
    <col min="17" max="17" width="16.50390625" style="92" customWidth="1"/>
    <col min="18" max="18" width="0.5" style="91" customWidth="1"/>
    <col min="19" max="19" width="9.00390625" style="91" customWidth="1"/>
    <col min="20" max="16384" width="9.00390625" style="90" customWidth="1"/>
  </cols>
  <sheetData>
    <row r="1" spans="2:19" s="5" customFormat="1" ht="23.25" customHeight="1">
      <c r="B1" s="1" t="s">
        <v>7</v>
      </c>
      <c r="C1" s="2"/>
      <c r="D1" s="3"/>
      <c r="E1" s="3"/>
      <c r="F1" s="3"/>
      <c r="G1" s="3"/>
      <c r="H1" s="4"/>
      <c r="I1" s="3"/>
      <c r="K1" s="6"/>
      <c r="L1" s="7"/>
      <c r="M1" s="8"/>
      <c r="N1" s="8"/>
      <c r="O1" s="8"/>
      <c r="P1" s="8"/>
      <c r="Q1" s="9"/>
      <c r="R1" s="8"/>
      <c r="S1" s="10"/>
    </row>
    <row r="2" spans="2:19" s="15" customFormat="1" ht="14.25" customHeight="1">
      <c r="B2" s="119">
        <v>42267</v>
      </c>
      <c r="C2" s="120"/>
      <c r="D2" s="11"/>
      <c r="E2" s="12"/>
      <c r="F2" s="11">
        <f>D18</f>
        <v>70.8</v>
      </c>
      <c r="G2" s="12"/>
      <c r="H2" s="13" t="s">
        <v>8</v>
      </c>
      <c r="I2" s="14"/>
      <c r="K2" s="121"/>
      <c r="L2" s="122"/>
      <c r="M2" s="16"/>
      <c r="N2" s="17"/>
      <c r="O2" s="16"/>
      <c r="P2" s="17"/>
      <c r="Q2" s="18"/>
      <c r="R2" s="19"/>
      <c r="S2" s="20"/>
    </row>
    <row r="3" spans="2:19" s="15" customFormat="1" ht="15" customHeight="1" thickBot="1">
      <c r="B3" s="21" t="s">
        <v>0</v>
      </c>
      <c r="C3" s="22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9</v>
      </c>
      <c r="I3" s="23"/>
      <c r="K3" s="23"/>
      <c r="L3" s="24"/>
      <c r="M3" s="23"/>
      <c r="N3" s="23"/>
      <c r="O3" s="23"/>
      <c r="P3" s="23"/>
      <c r="Q3" s="23"/>
      <c r="R3" s="23"/>
      <c r="S3" s="20"/>
    </row>
    <row r="4" spans="2:19" s="15" customFormat="1" ht="15" customHeight="1" thickTop="1">
      <c r="B4" s="93">
        <v>0</v>
      </c>
      <c r="C4" s="94" t="s">
        <v>6</v>
      </c>
      <c r="D4" s="95">
        <f>B4</f>
        <v>0</v>
      </c>
      <c r="E4" s="96"/>
      <c r="F4" s="97"/>
      <c r="G4" s="84">
        <v>0.07291666666666667</v>
      </c>
      <c r="H4" s="25"/>
      <c r="I4" s="23"/>
      <c r="K4" s="26"/>
      <c r="L4" s="27"/>
      <c r="M4" s="28"/>
      <c r="N4" s="29"/>
      <c r="O4" s="30"/>
      <c r="P4" s="30"/>
      <c r="Q4" s="31"/>
      <c r="R4" s="23"/>
      <c r="S4" s="20"/>
    </row>
    <row r="5" spans="2:19" s="15" customFormat="1" ht="15" customHeight="1">
      <c r="B5" s="98">
        <f>D5-D4</f>
        <v>3.5</v>
      </c>
      <c r="C5" s="94" t="s">
        <v>10</v>
      </c>
      <c r="D5" s="99">
        <v>3.5</v>
      </c>
      <c r="E5" s="100"/>
      <c r="F5" s="84">
        <v>0.0798611111111111</v>
      </c>
      <c r="G5" s="84">
        <v>0.0798611111111111</v>
      </c>
      <c r="H5" s="105"/>
      <c r="I5" s="23"/>
      <c r="K5" s="26"/>
      <c r="L5" s="27"/>
      <c r="M5" s="28"/>
      <c r="N5" s="29"/>
      <c r="O5" s="30"/>
      <c r="P5" s="30"/>
      <c r="Q5" s="26"/>
      <c r="R5" s="23"/>
      <c r="S5" s="20"/>
    </row>
    <row r="6" spans="2:19" s="15" customFormat="1" ht="15" customHeight="1">
      <c r="B6" s="98">
        <f>D6-D5</f>
        <v>203.5</v>
      </c>
      <c r="C6" s="94" t="s">
        <v>11</v>
      </c>
      <c r="D6" s="99">
        <v>207</v>
      </c>
      <c r="E6" s="100"/>
      <c r="F6" s="84">
        <v>0.1625</v>
      </c>
      <c r="G6" s="84">
        <v>0.1625</v>
      </c>
      <c r="H6" s="105" t="s">
        <v>30</v>
      </c>
      <c r="I6" s="23"/>
      <c r="K6" s="26"/>
      <c r="L6" s="27"/>
      <c r="M6" s="28"/>
      <c r="N6" s="29"/>
      <c r="O6" s="30"/>
      <c r="P6" s="30"/>
      <c r="Q6" s="26"/>
      <c r="R6" s="23"/>
      <c r="S6" s="20"/>
    </row>
    <row r="7" spans="2:19" s="15" customFormat="1" ht="15" customHeight="1">
      <c r="B7" s="98">
        <f>D7-D6</f>
        <v>1</v>
      </c>
      <c r="C7" s="94" t="s">
        <v>29</v>
      </c>
      <c r="D7" s="99">
        <v>208</v>
      </c>
      <c r="E7" s="100"/>
      <c r="F7" s="84">
        <v>0.16458333333333333</v>
      </c>
      <c r="G7" s="84">
        <v>0.18055555555555555</v>
      </c>
      <c r="H7" s="105" t="s">
        <v>31</v>
      </c>
      <c r="I7" s="23"/>
      <c r="K7" s="26"/>
      <c r="L7" s="27"/>
      <c r="M7" s="28"/>
      <c r="N7" s="29"/>
      <c r="O7" s="30"/>
      <c r="P7" s="30"/>
      <c r="Q7" s="26"/>
      <c r="R7" s="23"/>
      <c r="S7" s="20"/>
    </row>
    <row r="8" spans="2:19" s="15" customFormat="1" ht="15" customHeight="1">
      <c r="B8" s="98">
        <f>D8-D7</f>
        <v>89</v>
      </c>
      <c r="C8" s="32" t="s">
        <v>12</v>
      </c>
      <c r="D8" s="33">
        <v>297</v>
      </c>
      <c r="E8" s="104">
        <v>500</v>
      </c>
      <c r="F8" s="84">
        <v>0.25277777777777777</v>
      </c>
      <c r="G8" s="35">
        <v>0.3506944444444444</v>
      </c>
      <c r="H8" s="39" t="s">
        <v>32</v>
      </c>
      <c r="I8" s="23"/>
      <c r="K8" s="26"/>
      <c r="L8" s="27"/>
      <c r="M8" s="28"/>
      <c r="N8" s="29"/>
      <c r="O8" s="30"/>
      <c r="P8" s="30"/>
      <c r="Q8" s="26"/>
      <c r="R8" s="23"/>
      <c r="S8" s="20"/>
    </row>
    <row r="9" spans="2:19" s="15" customFormat="1" ht="15" customHeight="1">
      <c r="B9" s="38">
        <f>D9</f>
        <v>6.2</v>
      </c>
      <c r="C9" s="32" t="s">
        <v>13</v>
      </c>
      <c r="D9" s="33">
        <v>6.2</v>
      </c>
      <c r="E9" s="34">
        <v>530</v>
      </c>
      <c r="F9" s="35">
        <v>0.375</v>
      </c>
      <c r="G9" s="35">
        <v>0.375</v>
      </c>
      <c r="H9" s="39"/>
      <c r="I9" s="36"/>
      <c r="K9" s="26"/>
      <c r="L9" s="36"/>
      <c r="M9" s="41"/>
      <c r="N9" s="42"/>
      <c r="O9" s="30"/>
      <c r="P9" s="30"/>
      <c r="Q9" s="43"/>
      <c r="R9" s="36"/>
      <c r="S9" s="20"/>
    </row>
    <row r="10" spans="2:19" s="15" customFormat="1" ht="15" customHeight="1">
      <c r="B10" s="38">
        <f aca="true" t="shared" si="0" ref="B10:B18">D10-D9</f>
        <v>8.059999999999999</v>
      </c>
      <c r="C10" s="44" t="s">
        <v>14</v>
      </c>
      <c r="D10" s="45">
        <v>14.26</v>
      </c>
      <c r="E10" s="46">
        <v>950</v>
      </c>
      <c r="F10" s="47">
        <v>0.4131944444444444</v>
      </c>
      <c r="G10" s="47">
        <v>0.4201388888888889</v>
      </c>
      <c r="H10" s="48">
        <f>(E10-E9)/B10/1000</f>
        <v>0.05210918114143921</v>
      </c>
      <c r="I10" s="36"/>
      <c r="K10" s="26"/>
      <c r="L10" s="36"/>
      <c r="M10" s="28"/>
      <c r="N10" s="37"/>
      <c r="O10" s="49"/>
      <c r="P10" s="49"/>
      <c r="Q10" s="50"/>
      <c r="R10" s="36"/>
      <c r="S10" s="20"/>
    </row>
    <row r="11" spans="2:19" s="15" customFormat="1" ht="15" customHeight="1">
      <c r="B11" s="38">
        <f t="shared" si="0"/>
        <v>15.139999999999999</v>
      </c>
      <c r="C11" s="32" t="s">
        <v>33</v>
      </c>
      <c r="D11" s="33">
        <v>29.4</v>
      </c>
      <c r="E11" s="34">
        <v>600</v>
      </c>
      <c r="F11" s="35">
        <v>0.4472222222222222</v>
      </c>
      <c r="G11" s="35">
        <v>0.4527777777777778</v>
      </c>
      <c r="H11" s="51"/>
      <c r="I11" s="36"/>
      <c r="K11" s="26"/>
      <c r="L11" s="36"/>
      <c r="M11" s="28"/>
      <c r="N11" s="37"/>
      <c r="O11" s="30"/>
      <c r="P11" s="30"/>
      <c r="Q11" s="50"/>
      <c r="R11" s="36"/>
      <c r="S11" s="20"/>
    </row>
    <row r="12" spans="2:19" s="15" customFormat="1" ht="15" customHeight="1">
      <c r="B12" s="38">
        <f t="shared" si="0"/>
        <v>2.200000000000003</v>
      </c>
      <c r="C12" s="32" t="s">
        <v>35</v>
      </c>
      <c r="D12" s="33">
        <v>31.6</v>
      </c>
      <c r="E12" s="34">
        <v>548</v>
      </c>
      <c r="F12" s="35">
        <v>0.46527777777777773</v>
      </c>
      <c r="G12" s="35">
        <v>0.46527777777777773</v>
      </c>
      <c r="H12" s="48"/>
      <c r="I12" s="53"/>
      <c r="K12" s="26"/>
      <c r="L12" s="36"/>
      <c r="M12" s="41"/>
      <c r="N12" s="42"/>
      <c r="O12" s="30"/>
      <c r="P12" s="30"/>
      <c r="Q12" s="54"/>
      <c r="R12" s="53"/>
      <c r="S12" s="20"/>
    </row>
    <row r="13" spans="2:19" s="15" customFormat="1" ht="15" customHeight="1">
      <c r="B13" s="38">
        <f t="shared" si="0"/>
        <v>6.519999999999996</v>
      </c>
      <c r="C13" s="32" t="s">
        <v>34</v>
      </c>
      <c r="D13" s="33">
        <v>38.12</v>
      </c>
      <c r="E13" s="34">
        <v>1038</v>
      </c>
      <c r="F13" s="35">
        <v>0.5347222222222222</v>
      </c>
      <c r="G13" s="35">
        <v>0.5381944444444444</v>
      </c>
      <c r="H13" s="51" t="s">
        <v>36</v>
      </c>
      <c r="I13" s="53"/>
      <c r="K13" s="26"/>
      <c r="L13" s="36"/>
      <c r="M13" s="28"/>
      <c r="N13" s="37"/>
      <c r="O13" s="30"/>
      <c r="P13" s="30"/>
      <c r="Q13" s="50"/>
      <c r="R13" s="53"/>
      <c r="S13" s="20"/>
    </row>
    <row r="14" spans="2:19" s="15" customFormat="1" ht="15" customHeight="1">
      <c r="B14" s="38">
        <f t="shared" si="0"/>
        <v>3.280000000000001</v>
      </c>
      <c r="C14" s="106" t="s">
        <v>37</v>
      </c>
      <c r="D14" s="107">
        <v>41.4</v>
      </c>
      <c r="E14" s="108">
        <v>1077</v>
      </c>
      <c r="F14" s="109">
        <v>0.5430555555555555</v>
      </c>
      <c r="G14" s="109">
        <v>0.5437500000000001</v>
      </c>
      <c r="H14" s="48">
        <f>(E14-E12)/(D14-D12)/1000</f>
        <v>0.05397959183673471</v>
      </c>
      <c r="I14" s="53"/>
      <c r="K14" s="26"/>
      <c r="L14" s="36"/>
      <c r="M14" s="28"/>
      <c r="N14" s="37"/>
      <c r="O14" s="30"/>
      <c r="P14" s="30"/>
      <c r="Q14" s="50"/>
      <c r="R14" s="53"/>
      <c r="S14" s="20"/>
    </row>
    <row r="15" spans="2:19" s="15" customFormat="1" ht="15" customHeight="1">
      <c r="B15" s="38">
        <f t="shared" si="0"/>
        <v>5.800000000000004</v>
      </c>
      <c r="C15" s="32" t="s">
        <v>15</v>
      </c>
      <c r="D15" s="33">
        <v>47.2</v>
      </c>
      <c r="E15" s="34">
        <v>735</v>
      </c>
      <c r="F15" s="35">
        <v>0.5520833333333334</v>
      </c>
      <c r="G15" s="35">
        <v>0.5520833333333334</v>
      </c>
      <c r="H15" s="51"/>
      <c r="I15" s="53"/>
      <c r="K15" s="26"/>
      <c r="L15" s="36"/>
      <c r="M15" s="28"/>
      <c r="N15" s="37"/>
      <c r="O15" s="30"/>
      <c r="P15" s="30"/>
      <c r="Q15" s="50"/>
      <c r="R15" s="53"/>
      <c r="S15" s="20"/>
    </row>
    <row r="16" spans="2:19" s="15" customFormat="1" ht="15" customHeight="1">
      <c r="B16" s="38">
        <f t="shared" si="0"/>
        <v>2.0999999999999943</v>
      </c>
      <c r="C16" s="44" t="s">
        <v>16</v>
      </c>
      <c r="D16" s="45">
        <v>49.3</v>
      </c>
      <c r="E16" s="46">
        <v>816</v>
      </c>
      <c r="F16" s="52">
        <v>0.5645833333333333</v>
      </c>
      <c r="G16" s="52">
        <v>0.5694444444444444</v>
      </c>
      <c r="H16" s="48">
        <f>(E16-E15)/B16/1000</f>
        <v>0.03857142857142867</v>
      </c>
      <c r="I16" s="53"/>
      <c r="K16" s="26"/>
      <c r="L16" s="36"/>
      <c r="M16" s="41"/>
      <c r="N16" s="42"/>
      <c r="O16" s="30"/>
      <c r="P16" s="30"/>
      <c r="Q16" s="54"/>
      <c r="R16" s="53"/>
      <c r="S16" s="20"/>
    </row>
    <row r="17" spans="2:19" s="15" customFormat="1" ht="15" customHeight="1">
      <c r="B17" s="38">
        <f t="shared" si="0"/>
        <v>13.200000000000003</v>
      </c>
      <c r="C17" s="32" t="s">
        <v>17</v>
      </c>
      <c r="D17" s="33">
        <v>62.5</v>
      </c>
      <c r="E17" s="34">
        <v>540</v>
      </c>
      <c r="F17" s="35">
        <v>0.6145833333333334</v>
      </c>
      <c r="G17" s="35">
        <v>0.6145833333333334</v>
      </c>
      <c r="H17" s="39"/>
      <c r="I17" s="36"/>
      <c r="K17" s="26"/>
      <c r="L17" s="36"/>
      <c r="M17" s="41"/>
      <c r="N17" s="42"/>
      <c r="O17" s="30"/>
      <c r="P17" s="30"/>
      <c r="Q17" s="43"/>
      <c r="R17" s="36"/>
      <c r="S17" s="20"/>
    </row>
    <row r="18" spans="2:19" s="15" customFormat="1" ht="15" customHeight="1">
      <c r="B18" s="38">
        <f t="shared" si="0"/>
        <v>8.299999999999997</v>
      </c>
      <c r="C18" s="32" t="s">
        <v>12</v>
      </c>
      <c r="D18" s="33">
        <v>70.8</v>
      </c>
      <c r="E18" s="34">
        <v>500</v>
      </c>
      <c r="F18" s="35">
        <v>0.6333333333333333</v>
      </c>
      <c r="G18" s="84">
        <v>0.6458333333333334</v>
      </c>
      <c r="H18" s="39"/>
      <c r="I18" s="53"/>
      <c r="K18" s="26"/>
      <c r="L18" s="36"/>
      <c r="M18" s="41"/>
      <c r="N18" s="42"/>
      <c r="O18" s="30"/>
      <c r="P18" s="30"/>
      <c r="Q18" s="54"/>
      <c r="R18" s="53"/>
      <c r="S18" s="20"/>
    </row>
    <row r="19" spans="2:19" s="15" customFormat="1" ht="15" customHeight="1">
      <c r="B19" s="98">
        <f>D19-SUM(B4:B8)</f>
        <v>24</v>
      </c>
      <c r="C19" s="102" t="s">
        <v>18</v>
      </c>
      <c r="D19" s="98">
        <v>321</v>
      </c>
      <c r="E19" s="101">
        <v>794</v>
      </c>
      <c r="F19" s="84">
        <v>0.6736111111111112</v>
      </c>
      <c r="G19" s="103"/>
      <c r="H19" s="51"/>
      <c r="I19" s="53"/>
      <c r="K19" s="26"/>
      <c r="L19" s="27"/>
      <c r="M19" s="28"/>
      <c r="N19" s="29"/>
      <c r="O19" s="30"/>
      <c r="P19" s="30"/>
      <c r="Q19" s="50"/>
      <c r="R19" s="53"/>
      <c r="S19" s="20"/>
    </row>
    <row r="20" spans="2:19" s="15" customFormat="1" ht="4.5" customHeight="1">
      <c r="B20" s="40"/>
      <c r="C20" s="20"/>
      <c r="D20" s="28"/>
      <c r="E20" s="19"/>
      <c r="F20" s="55"/>
      <c r="G20" s="55"/>
      <c r="H20" s="56"/>
      <c r="I20" s="53"/>
      <c r="K20" s="40"/>
      <c r="L20" s="20"/>
      <c r="M20" s="28"/>
      <c r="N20" s="19"/>
      <c r="O20" s="55"/>
      <c r="P20" s="55"/>
      <c r="Q20" s="56"/>
      <c r="R20" s="53"/>
      <c r="S20" s="20"/>
    </row>
    <row r="21" spans="2:19" s="61" customFormat="1" ht="13.5" customHeight="1">
      <c r="B21" s="57"/>
      <c r="C21" s="20"/>
      <c r="D21" s="57"/>
      <c r="E21" s="58"/>
      <c r="F21" s="59"/>
      <c r="G21" s="59"/>
      <c r="H21" s="60"/>
      <c r="I21" s="57"/>
      <c r="K21" s="57"/>
      <c r="L21" s="20"/>
      <c r="M21" s="57"/>
      <c r="N21" s="58"/>
      <c r="O21" s="59"/>
      <c r="P21" s="59"/>
      <c r="Q21" s="60"/>
      <c r="R21" s="57"/>
      <c r="S21" s="62"/>
    </row>
    <row r="22" spans="2:19" s="61" customFormat="1" ht="13.5" customHeight="1">
      <c r="B22" s="57"/>
      <c r="C22" s="20"/>
      <c r="D22" s="57"/>
      <c r="E22" s="58"/>
      <c r="F22" s="59"/>
      <c r="G22" s="59"/>
      <c r="H22" s="60"/>
      <c r="I22" s="57"/>
      <c r="K22" s="57"/>
      <c r="L22" s="20"/>
      <c r="M22" s="57"/>
      <c r="N22" s="58"/>
      <c r="O22" s="59"/>
      <c r="P22" s="59"/>
      <c r="Q22" s="60"/>
      <c r="R22" s="57"/>
      <c r="S22" s="62"/>
    </row>
    <row r="23" spans="2:19" s="61" customFormat="1" ht="13.5" customHeight="1">
      <c r="B23" s="57"/>
      <c r="C23" s="20"/>
      <c r="D23" s="57"/>
      <c r="E23" s="58"/>
      <c r="F23" s="59"/>
      <c r="G23" s="59"/>
      <c r="H23" s="60"/>
      <c r="I23" s="57"/>
      <c r="K23" s="57"/>
      <c r="L23" s="20"/>
      <c r="M23" s="57"/>
      <c r="N23" s="58"/>
      <c r="O23" s="59"/>
      <c r="P23" s="59"/>
      <c r="Q23" s="60"/>
      <c r="R23" s="57"/>
      <c r="S23" s="62"/>
    </row>
    <row r="24" spans="2:19" s="61" customFormat="1" ht="13.5" customHeight="1">
      <c r="B24" s="57"/>
      <c r="C24" s="20"/>
      <c r="D24" s="57"/>
      <c r="E24" s="58"/>
      <c r="F24" s="59"/>
      <c r="G24" s="59"/>
      <c r="H24" s="60"/>
      <c r="I24" s="57"/>
      <c r="K24" s="57"/>
      <c r="L24" s="20"/>
      <c r="M24" s="57"/>
      <c r="N24" s="58"/>
      <c r="O24" s="59"/>
      <c r="P24" s="59"/>
      <c r="Q24" s="60"/>
      <c r="R24" s="57"/>
      <c r="S24" s="62"/>
    </row>
    <row r="25" spans="2:19" s="61" customFormat="1" ht="13.5" customHeight="1">
      <c r="B25" s="57"/>
      <c r="C25" s="20"/>
      <c r="D25" s="57"/>
      <c r="E25" s="58"/>
      <c r="F25" s="59"/>
      <c r="G25" s="59"/>
      <c r="H25" s="60"/>
      <c r="I25" s="57"/>
      <c r="K25" s="57"/>
      <c r="L25" s="20"/>
      <c r="M25" s="57"/>
      <c r="N25" s="58"/>
      <c r="O25" s="59"/>
      <c r="P25" s="59"/>
      <c r="Q25" s="60"/>
      <c r="R25" s="57"/>
      <c r="S25" s="62"/>
    </row>
    <row r="26" spans="2:19" s="61" customFormat="1" ht="13.5" customHeight="1">
      <c r="B26" s="57"/>
      <c r="C26" s="20"/>
      <c r="D26" s="57"/>
      <c r="E26" s="58"/>
      <c r="F26" s="59"/>
      <c r="G26" s="59"/>
      <c r="H26" s="60"/>
      <c r="I26" s="57"/>
      <c r="K26" s="57"/>
      <c r="L26" s="20"/>
      <c r="M26" s="57"/>
      <c r="N26" s="58"/>
      <c r="O26" s="59"/>
      <c r="P26" s="59"/>
      <c r="Q26" s="60"/>
      <c r="R26" s="57"/>
      <c r="S26" s="62"/>
    </row>
    <row r="27" spans="2:19" s="61" customFormat="1" ht="13.5" customHeight="1">
      <c r="B27" s="57"/>
      <c r="C27" s="20"/>
      <c r="D27" s="57"/>
      <c r="E27" s="58"/>
      <c r="F27" s="59"/>
      <c r="G27" s="59"/>
      <c r="H27" s="60"/>
      <c r="I27" s="57"/>
      <c r="K27" s="57"/>
      <c r="L27" s="20"/>
      <c r="M27" s="57"/>
      <c r="N27" s="58"/>
      <c r="O27" s="59"/>
      <c r="P27" s="59"/>
      <c r="Q27" s="60"/>
      <c r="R27" s="57"/>
      <c r="S27" s="62"/>
    </row>
    <row r="28" spans="2:19" s="61" customFormat="1" ht="13.5" customHeight="1">
      <c r="B28" s="57"/>
      <c r="C28" s="20"/>
      <c r="D28" s="57"/>
      <c r="E28" s="58"/>
      <c r="F28" s="59"/>
      <c r="G28" s="59"/>
      <c r="H28" s="60"/>
      <c r="I28" s="57"/>
      <c r="K28" s="57"/>
      <c r="L28" s="20"/>
      <c r="M28" s="57"/>
      <c r="N28" s="58"/>
      <c r="O28" s="59"/>
      <c r="P28" s="59"/>
      <c r="Q28" s="60"/>
      <c r="R28" s="57"/>
      <c r="S28" s="62"/>
    </row>
    <row r="29" spans="2:19" s="61" customFormat="1" ht="13.5" customHeight="1">
      <c r="B29" s="57"/>
      <c r="C29" s="20"/>
      <c r="D29" s="57"/>
      <c r="E29" s="58"/>
      <c r="F29" s="59"/>
      <c r="G29" s="59"/>
      <c r="H29" s="60"/>
      <c r="I29" s="57"/>
      <c r="K29" s="57"/>
      <c r="L29" s="20"/>
      <c r="M29" s="57"/>
      <c r="N29" s="58"/>
      <c r="O29" s="59"/>
      <c r="P29" s="59"/>
      <c r="Q29" s="60"/>
      <c r="R29" s="57"/>
      <c r="S29" s="62"/>
    </row>
    <row r="30" spans="2:19" s="61" customFormat="1" ht="13.5" customHeight="1">
      <c r="B30" s="57"/>
      <c r="C30" s="20"/>
      <c r="D30" s="57"/>
      <c r="E30" s="58"/>
      <c r="F30" s="59"/>
      <c r="G30" s="59"/>
      <c r="H30" s="60"/>
      <c r="I30" s="57"/>
      <c r="K30" s="57"/>
      <c r="L30" s="20"/>
      <c r="M30" s="57"/>
      <c r="N30" s="58"/>
      <c r="O30" s="59"/>
      <c r="P30" s="59"/>
      <c r="Q30" s="60"/>
      <c r="R30" s="57"/>
      <c r="S30" s="62"/>
    </row>
    <row r="31" spans="2:19" s="61" customFormat="1" ht="13.5" customHeight="1">
      <c r="B31" s="57"/>
      <c r="C31" s="20"/>
      <c r="D31" s="57"/>
      <c r="E31" s="58"/>
      <c r="F31" s="59"/>
      <c r="G31" s="59"/>
      <c r="H31" s="60"/>
      <c r="I31" s="57"/>
      <c r="K31" s="57"/>
      <c r="L31" s="20"/>
      <c r="M31" s="57"/>
      <c r="N31" s="58"/>
      <c r="O31" s="59"/>
      <c r="P31" s="59"/>
      <c r="Q31" s="60"/>
      <c r="R31" s="57"/>
      <c r="S31" s="62"/>
    </row>
    <row r="32" spans="2:19" s="15" customFormat="1" ht="14.25" customHeight="1">
      <c r="B32" s="123">
        <f>B2+1</f>
        <v>42268</v>
      </c>
      <c r="C32" s="124"/>
      <c r="D32" s="11"/>
      <c r="E32" s="14"/>
      <c r="F32" s="11">
        <f>D43</f>
        <v>45.38</v>
      </c>
      <c r="G32" s="12">
        <f>F2+F32</f>
        <v>116.18</v>
      </c>
      <c r="H32" s="63" t="s">
        <v>19</v>
      </c>
      <c r="I32" s="14"/>
      <c r="K32" s="125"/>
      <c r="L32" s="126"/>
      <c r="M32" s="16"/>
      <c r="N32" s="19"/>
      <c r="O32" s="16"/>
      <c r="P32" s="17"/>
      <c r="Q32" s="64"/>
      <c r="R32" s="19"/>
      <c r="S32" s="20"/>
    </row>
    <row r="33" spans="2:19" s="15" customFormat="1" ht="15" customHeight="1" thickBot="1">
      <c r="B33" s="21" t="s">
        <v>0</v>
      </c>
      <c r="C33" s="22" t="s">
        <v>1</v>
      </c>
      <c r="D33" s="21" t="s">
        <v>2</v>
      </c>
      <c r="E33" s="21" t="s">
        <v>3</v>
      </c>
      <c r="F33" s="21" t="s">
        <v>4</v>
      </c>
      <c r="G33" s="21" t="s">
        <v>5</v>
      </c>
      <c r="H33" s="21" t="s">
        <v>9</v>
      </c>
      <c r="I33" s="23"/>
      <c r="K33" s="23"/>
      <c r="L33" s="24"/>
      <c r="M33" s="23"/>
      <c r="N33" s="23"/>
      <c r="O33" s="23"/>
      <c r="P33" s="23"/>
      <c r="Q33" s="23"/>
      <c r="R33" s="23"/>
      <c r="S33" s="20"/>
    </row>
    <row r="34" spans="2:19" s="15" customFormat="1" ht="15" customHeight="1" thickTop="1">
      <c r="B34" s="93">
        <v>0</v>
      </c>
      <c r="C34" s="110" t="s">
        <v>20</v>
      </c>
      <c r="D34" s="95">
        <f>D19</f>
        <v>321</v>
      </c>
      <c r="E34" s="111">
        <v>794</v>
      </c>
      <c r="F34" s="97"/>
      <c r="G34" s="84">
        <v>0.40277777777777773</v>
      </c>
      <c r="H34" s="65"/>
      <c r="I34" s="36"/>
      <c r="K34" s="26"/>
      <c r="L34" s="27"/>
      <c r="M34" s="28"/>
      <c r="N34" s="29"/>
      <c r="O34" s="30"/>
      <c r="P34" s="30"/>
      <c r="Q34" s="26"/>
      <c r="R34" s="36"/>
      <c r="S34" s="20"/>
    </row>
    <row r="35" spans="2:19" s="15" customFormat="1" ht="15" customHeight="1">
      <c r="B35" s="98">
        <f>D35-D34</f>
        <v>56</v>
      </c>
      <c r="C35" s="32" t="s">
        <v>38</v>
      </c>
      <c r="D35" s="112">
        <v>377</v>
      </c>
      <c r="E35" s="113">
        <v>752</v>
      </c>
      <c r="F35" s="114">
        <v>0.4583333333333333</v>
      </c>
      <c r="G35" s="35">
        <v>0.4861111111111111</v>
      </c>
      <c r="H35" s="51" t="s">
        <v>39</v>
      </c>
      <c r="I35" s="36"/>
      <c r="K35" s="26"/>
      <c r="L35" s="36"/>
      <c r="M35" s="28"/>
      <c r="N35" s="29"/>
      <c r="O35" s="30"/>
      <c r="P35" s="30"/>
      <c r="Q35" s="26"/>
      <c r="R35" s="36"/>
      <c r="S35" s="20"/>
    </row>
    <row r="36" spans="2:19" s="15" customFormat="1" ht="15" customHeight="1">
      <c r="B36" s="66">
        <f>D36</f>
        <v>7.94</v>
      </c>
      <c r="C36" s="44" t="s">
        <v>22</v>
      </c>
      <c r="D36" s="45">
        <v>7.94</v>
      </c>
      <c r="E36" s="46">
        <v>1119</v>
      </c>
      <c r="F36" s="52">
        <v>0.53125</v>
      </c>
      <c r="G36" s="52">
        <v>0.5416666666666666</v>
      </c>
      <c r="H36" s="48">
        <f>(E36-673)/5.3/1000</f>
        <v>0.08415094339622642</v>
      </c>
      <c r="I36" s="36"/>
      <c r="K36" s="26"/>
      <c r="L36" s="36"/>
      <c r="M36" s="28"/>
      <c r="N36" s="67"/>
      <c r="O36" s="30"/>
      <c r="P36" s="30"/>
      <c r="Q36" s="26"/>
      <c r="R36" s="36"/>
      <c r="S36" s="20"/>
    </row>
    <row r="37" spans="2:19" s="15" customFormat="1" ht="15" customHeight="1">
      <c r="B37" s="68">
        <f aca="true" t="shared" si="1" ref="B37:B42">D37-D36</f>
        <v>8.579999999999998</v>
      </c>
      <c r="C37" s="32" t="s">
        <v>23</v>
      </c>
      <c r="D37" s="33">
        <v>16.52</v>
      </c>
      <c r="E37" s="34">
        <v>716</v>
      </c>
      <c r="F37" s="35">
        <v>0.5590277777777778</v>
      </c>
      <c r="G37" s="35">
        <v>0.5590277777777778</v>
      </c>
      <c r="H37" s="51" t="s">
        <v>24</v>
      </c>
      <c r="I37" s="36"/>
      <c r="K37" s="26"/>
      <c r="L37" s="36"/>
      <c r="M37" s="28"/>
      <c r="N37" s="67"/>
      <c r="O37" s="30"/>
      <c r="P37" s="30"/>
      <c r="Q37" s="50"/>
      <c r="R37" s="36"/>
      <c r="S37" s="20"/>
    </row>
    <row r="38" spans="2:19" s="15" customFormat="1" ht="15" customHeight="1">
      <c r="B38" s="68">
        <f t="shared" si="1"/>
        <v>10.830000000000002</v>
      </c>
      <c r="C38" s="32" t="s">
        <v>40</v>
      </c>
      <c r="D38" s="33">
        <v>27.35</v>
      </c>
      <c r="E38" s="34">
        <v>710</v>
      </c>
      <c r="F38" s="35">
        <v>0.5784722222222222</v>
      </c>
      <c r="G38" s="35">
        <v>0.5902777777777778</v>
      </c>
      <c r="H38" s="48"/>
      <c r="I38" s="36"/>
      <c r="K38" s="26"/>
      <c r="L38" s="36"/>
      <c r="M38" s="28"/>
      <c r="N38" s="67"/>
      <c r="O38" s="30"/>
      <c r="P38" s="30"/>
      <c r="Q38" s="26"/>
      <c r="R38" s="36"/>
      <c r="S38" s="20"/>
    </row>
    <row r="39" spans="2:19" s="15" customFormat="1" ht="15" customHeight="1">
      <c r="B39" s="68">
        <f t="shared" si="1"/>
        <v>1.7799999999999976</v>
      </c>
      <c r="C39" s="44" t="s">
        <v>25</v>
      </c>
      <c r="D39" s="45">
        <v>29.13</v>
      </c>
      <c r="E39" s="46">
        <v>849</v>
      </c>
      <c r="F39" s="52">
        <v>0.607638888888889</v>
      </c>
      <c r="G39" s="52">
        <v>0.5833333333333334</v>
      </c>
      <c r="H39" s="48">
        <f>(E39-E38)/B39/1000</f>
        <v>0.07808988764044955</v>
      </c>
      <c r="I39" s="36"/>
      <c r="K39" s="26"/>
      <c r="L39" s="36"/>
      <c r="M39" s="41"/>
      <c r="N39" s="69"/>
      <c r="O39" s="30"/>
      <c r="P39" s="30"/>
      <c r="Q39" s="26"/>
      <c r="R39" s="36"/>
      <c r="S39" s="20"/>
    </row>
    <row r="40" spans="2:19" s="15" customFormat="1" ht="15" customHeight="1">
      <c r="B40" s="68">
        <f t="shared" si="1"/>
        <v>4.809999999999999</v>
      </c>
      <c r="C40" s="32" t="s">
        <v>26</v>
      </c>
      <c r="D40" s="33">
        <v>33.94</v>
      </c>
      <c r="E40" s="34">
        <v>642</v>
      </c>
      <c r="F40" s="35">
        <v>0.6215277777777778</v>
      </c>
      <c r="G40" s="35">
        <v>0.6284722222222222</v>
      </c>
      <c r="H40" s="51"/>
      <c r="I40" s="36"/>
      <c r="K40" s="26"/>
      <c r="L40" s="36"/>
      <c r="M40" s="28"/>
      <c r="N40" s="67"/>
      <c r="O40" s="30"/>
      <c r="P40" s="30"/>
      <c r="Q40" s="50"/>
      <c r="R40" s="36"/>
      <c r="S40" s="20"/>
    </row>
    <row r="41" spans="2:19" s="15" customFormat="1" ht="15" customHeight="1">
      <c r="B41" s="68">
        <f t="shared" si="1"/>
        <v>0.8000000000000043</v>
      </c>
      <c r="C41" s="44" t="s">
        <v>27</v>
      </c>
      <c r="D41" s="45">
        <v>34.74</v>
      </c>
      <c r="E41" s="46">
        <v>686</v>
      </c>
      <c r="F41" s="52">
        <v>0.6354166666666666</v>
      </c>
      <c r="G41" s="52">
        <v>0.638888888888889</v>
      </c>
      <c r="H41" s="48">
        <f>(E41-E40)/B41/1000</f>
        <v>0.05499999999999971</v>
      </c>
      <c r="I41" s="36"/>
      <c r="K41" s="26"/>
      <c r="L41" s="36"/>
      <c r="M41" s="28"/>
      <c r="N41" s="67"/>
      <c r="O41" s="30"/>
      <c r="P41" s="30"/>
      <c r="Q41" s="50"/>
      <c r="R41" s="36"/>
      <c r="S41" s="20"/>
    </row>
    <row r="42" spans="2:19" s="15" customFormat="1" ht="15" customHeight="1">
      <c r="B42" s="68">
        <f t="shared" si="1"/>
        <v>4.089999999999996</v>
      </c>
      <c r="C42" s="32" t="s">
        <v>28</v>
      </c>
      <c r="D42" s="33">
        <v>38.83</v>
      </c>
      <c r="E42" s="34">
        <v>499</v>
      </c>
      <c r="F42" s="35">
        <v>0.6493055555555556</v>
      </c>
      <c r="G42" s="35">
        <v>0.6493055555555556</v>
      </c>
      <c r="H42" s="51" t="s">
        <v>24</v>
      </c>
      <c r="I42" s="36"/>
      <c r="K42" s="26"/>
      <c r="L42" s="36"/>
      <c r="M42" s="28"/>
      <c r="N42" s="67"/>
      <c r="O42" s="30"/>
      <c r="P42" s="30"/>
      <c r="Q42" s="50"/>
      <c r="R42" s="36"/>
      <c r="S42" s="20"/>
    </row>
    <row r="43" spans="2:19" s="15" customFormat="1" ht="15" customHeight="1">
      <c r="B43" s="68">
        <f>D43-D42</f>
        <v>6.550000000000004</v>
      </c>
      <c r="C43" s="32" t="s">
        <v>21</v>
      </c>
      <c r="D43" s="33">
        <v>45.38</v>
      </c>
      <c r="E43" s="34">
        <v>752</v>
      </c>
      <c r="F43" s="35">
        <v>0.6770833333333334</v>
      </c>
      <c r="G43" s="84">
        <v>0.7083333333333334</v>
      </c>
      <c r="H43" s="48">
        <f>(E43-E42)/B43/1000</f>
        <v>0.03862595419847326</v>
      </c>
      <c r="I43" s="36"/>
      <c r="K43" s="26"/>
      <c r="L43" s="36"/>
      <c r="M43" s="41"/>
      <c r="N43" s="42"/>
      <c r="O43" s="30"/>
      <c r="P43" s="30"/>
      <c r="Q43" s="54"/>
      <c r="R43" s="36"/>
      <c r="S43" s="20"/>
    </row>
    <row r="44" spans="2:19" s="15" customFormat="1" ht="15" customHeight="1">
      <c r="B44" s="112">
        <f>D44-D35</f>
        <v>105</v>
      </c>
      <c r="C44" s="110" t="s">
        <v>41</v>
      </c>
      <c r="D44" s="99">
        <v>482</v>
      </c>
      <c r="E44" s="115">
        <v>725</v>
      </c>
      <c r="F44" s="84">
        <v>0.8125</v>
      </c>
      <c r="G44" s="84">
        <v>0.8125</v>
      </c>
      <c r="H44" s="116"/>
      <c r="I44" s="36"/>
      <c r="K44" s="40"/>
      <c r="L44" s="27"/>
      <c r="M44" s="28"/>
      <c r="N44" s="67"/>
      <c r="O44" s="30"/>
      <c r="P44" s="30"/>
      <c r="Q44" s="50"/>
      <c r="R44" s="36"/>
      <c r="S44" s="20"/>
    </row>
    <row r="45" spans="2:19" s="15" customFormat="1" ht="15" customHeight="1">
      <c r="B45" s="112">
        <f>D45-D44</f>
        <v>191</v>
      </c>
      <c r="C45" s="94" t="s">
        <v>10</v>
      </c>
      <c r="D45" s="99">
        <v>673</v>
      </c>
      <c r="E45" s="100"/>
      <c r="F45" s="84">
        <v>0.034722222222222224</v>
      </c>
      <c r="G45" s="84">
        <v>0.034722222222222224</v>
      </c>
      <c r="H45" s="105" t="s">
        <v>42</v>
      </c>
      <c r="I45" s="36"/>
      <c r="K45" s="26"/>
      <c r="L45" s="27"/>
      <c r="M45" s="28"/>
      <c r="N45" s="29"/>
      <c r="O45" s="30"/>
      <c r="P45" s="30"/>
      <c r="Q45" s="26"/>
      <c r="R45" s="36"/>
      <c r="S45" s="20"/>
    </row>
    <row r="46" spans="2:19" s="15" customFormat="1" ht="15" customHeight="1">
      <c r="B46" s="112">
        <f>D46-D45</f>
        <v>3.5</v>
      </c>
      <c r="C46" s="102" t="s">
        <v>6</v>
      </c>
      <c r="D46" s="99">
        <v>676.5</v>
      </c>
      <c r="E46" s="117"/>
      <c r="F46" s="84">
        <v>0.04513888888888889</v>
      </c>
      <c r="G46" s="103"/>
      <c r="H46" s="118"/>
      <c r="I46" s="36"/>
      <c r="K46" s="26"/>
      <c r="L46" s="27"/>
      <c r="M46" s="28"/>
      <c r="N46" s="67"/>
      <c r="O46" s="30"/>
      <c r="P46" s="30"/>
      <c r="Q46" s="26"/>
      <c r="R46" s="36"/>
      <c r="S46" s="20"/>
    </row>
    <row r="47" spans="2:19" s="75" customFormat="1" ht="4.5" customHeight="1">
      <c r="B47" s="70"/>
      <c r="C47" s="71"/>
      <c r="D47" s="70"/>
      <c r="E47" s="72"/>
      <c r="F47" s="73"/>
      <c r="G47" s="73"/>
      <c r="H47" s="74"/>
      <c r="I47" s="70"/>
      <c r="K47" s="70"/>
      <c r="L47" s="71"/>
      <c r="M47" s="70"/>
      <c r="N47" s="72"/>
      <c r="O47" s="73"/>
      <c r="P47" s="73"/>
      <c r="Q47" s="74"/>
      <c r="R47" s="70"/>
      <c r="S47" s="76"/>
    </row>
    <row r="48" spans="2:19" s="82" customFormat="1" ht="16.5" customHeight="1">
      <c r="B48" s="77"/>
      <c r="C48" s="78"/>
      <c r="D48" s="77"/>
      <c r="E48" s="79"/>
      <c r="F48" s="80"/>
      <c r="G48" s="80"/>
      <c r="H48" s="81"/>
      <c r="I48" s="77"/>
      <c r="K48" s="77"/>
      <c r="L48" s="78"/>
      <c r="M48" s="77"/>
      <c r="N48" s="79"/>
      <c r="O48" s="80"/>
      <c r="P48" s="80"/>
      <c r="Q48" s="81"/>
      <c r="R48" s="77"/>
      <c r="S48" s="83"/>
    </row>
    <row r="49" spans="2:19" s="82" customFormat="1" ht="16.5" customHeight="1">
      <c r="B49" s="77"/>
      <c r="C49" s="78"/>
      <c r="D49" s="77"/>
      <c r="E49" s="79"/>
      <c r="F49" s="80"/>
      <c r="G49" s="80"/>
      <c r="H49" s="81"/>
      <c r="I49" s="77"/>
      <c r="K49" s="77"/>
      <c r="L49" s="78"/>
      <c r="M49" s="77"/>
      <c r="N49" s="79"/>
      <c r="O49" s="80"/>
      <c r="P49" s="80"/>
      <c r="Q49" s="81"/>
      <c r="R49" s="77"/>
      <c r="S49" s="83"/>
    </row>
    <row r="50" spans="2:19" s="82" customFormat="1" ht="16.5" customHeight="1">
      <c r="B50" s="77"/>
      <c r="C50" s="78"/>
      <c r="D50" s="77"/>
      <c r="E50" s="79"/>
      <c r="F50" s="80"/>
      <c r="G50" s="80"/>
      <c r="H50" s="81"/>
      <c r="I50" s="77"/>
      <c r="K50" s="77"/>
      <c r="L50" s="78"/>
      <c r="M50" s="77"/>
      <c r="N50" s="79"/>
      <c r="O50" s="80"/>
      <c r="P50" s="80"/>
      <c r="Q50" s="81"/>
      <c r="R50" s="77"/>
      <c r="S50" s="83"/>
    </row>
    <row r="51" spans="2:19" s="82" customFormat="1" ht="16.5" customHeight="1">
      <c r="B51" s="77"/>
      <c r="C51" s="78"/>
      <c r="D51" s="77"/>
      <c r="E51" s="79"/>
      <c r="F51" s="80"/>
      <c r="G51" s="80"/>
      <c r="H51" s="81"/>
      <c r="I51" s="77"/>
      <c r="K51" s="77"/>
      <c r="L51" s="78"/>
      <c r="M51" s="77"/>
      <c r="N51" s="79"/>
      <c r="O51" s="80"/>
      <c r="P51" s="80"/>
      <c r="Q51" s="81"/>
      <c r="R51" s="77"/>
      <c r="S51" s="83"/>
    </row>
    <row r="52" spans="2:19" s="82" customFormat="1" ht="16.5" customHeight="1">
      <c r="B52" s="77"/>
      <c r="C52" s="78"/>
      <c r="D52" s="77"/>
      <c r="E52" s="79"/>
      <c r="F52" s="80"/>
      <c r="G52" s="80"/>
      <c r="H52" s="81"/>
      <c r="I52" s="77"/>
      <c r="K52" s="77"/>
      <c r="L52" s="78"/>
      <c r="M52" s="77"/>
      <c r="N52" s="79"/>
      <c r="O52" s="80"/>
      <c r="P52" s="80"/>
      <c r="Q52" s="81"/>
      <c r="R52" s="77"/>
      <c r="S52" s="83"/>
    </row>
    <row r="53" spans="2:19" s="82" customFormat="1" ht="16.5" customHeight="1">
      <c r="B53" s="77"/>
      <c r="C53" s="78"/>
      <c r="D53" s="77"/>
      <c r="E53" s="79"/>
      <c r="F53" s="80"/>
      <c r="G53" s="80"/>
      <c r="H53" s="81"/>
      <c r="I53" s="77"/>
      <c r="K53" s="77"/>
      <c r="L53" s="78"/>
      <c r="M53" s="77"/>
      <c r="N53" s="79"/>
      <c r="O53" s="80"/>
      <c r="P53" s="80"/>
      <c r="Q53" s="81"/>
      <c r="R53" s="77"/>
      <c r="S53" s="83"/>
    </row>
    <row r="54" spans="2:19" s="82" customFormat="1" ht="16.5" customHeight="1">
      <c r="B54" s="77"/>
      <c r="C54" s="78"/>
      <c r="D54" s="77"/>
      <c r="E54" s="79"/>
      <c r="F54" s="80"/>
      <c r="G54" s="80"/>
      <c r="H54" s="81"/>
      <c r="I54" s="77"/>
      <c r="K54" s="77"/>
      <c r="L54" s="78"/>
      <c r="M54" s="77"/>
      <c r="N54" s="79"/>
      <c r="O54" s="80"/>
      <c r="P54" s="80"/>
      <c r="Q54" s="81"/>
      <c r="R54" s="77"/>
      <c r="S54" s="83"/>
    </row>
    <row r="55" spans="2:19" s="82" customFormat="1" ht="16.5" customHeight="1">
      <c r="B55" s="77"/>
      <c r="C55" s="78"/>
      <c r="D55" s="77"/>
      <c r="E55" s="79"/>
      <c r="F55" s="80"/>
      <c r="G55" s="80"/>
      <c r="H55" s="81"/>
      <c r="I55" s="77"/>
      <c r="K55" s="77"/>
      <c r="L55" s="78"/>
      <c r="M55" s="77"/>
      <c r="N55" s="79"/>
      <c r="O55" s="80"/>
      <c r="P55" s="80"/>
      <c r="Q55" s="81"/>
      <c r="R55" s="77"/>
      <c r="S55" s="83"/>
    </row>
    <row r="56" spans="2:19" s="82" customFormat="1" ht="16.5" customHeight="1">
      <c r="B56" s="77"/>
      <c r="C56" s="78"/>
      <c r="D56" s="77"/>
      <c r="E56" s="79"/>
      <c r="F56" s="80"/>
      <c r="G56" s="80"/>
      <c r="H56" s="81"/>
      <c r="I56" s="77"/>
      <c r="K56" s="77"/>
      <c r="L56" s="78"/>
      <c r="M56" s="77"/>
      <c r="N56" s="79"/>
      <c r="O56" s="80"/>
      <c r="P56" s="80"/>
      <c r="Q56" s="81"/>
      <c r="R56" s="77"/>
      <c r="S56" s="83"/>
    </row>
    <row r="57" spans="8:19" s="85" customFormat="1" ht="16.5" customHeight="1">
      <c r="H57" s="86"/>
      <c r="K57" s="87"/>
      <c r="L57" s="87"/>
      <c r="M57" s="87"/>
      <c r="N57" s="87"/>
      <c r="O57" s="87"/>
      <c r="P57" s="87"/>
      <c r="Q57" s="88"/>
      <c r="R57" s="87"/>
      <c r="S57" s="87"/>
    </row>
    <row r="58" spans="8:19" s="85" customFormat="1" ht="16.5" customHeight="1">
      <c r="H58" s="86"/>
      <c r="K58" s="87"/>
      <c r="L58" s="87"/>
      <c r="M58" s="87"/>
      <c r="N58" s="87"/>
      <c r="O58" s="87"/>
      <c r="P58" s="87"/>
      <c r="Q58" s="88"/>
      <c r="R58" s="87"/>
      <c r="S58" s="87"/>
    </row>
    <row r="59" spans="8:19" s="85" customFormat="1" ht="16.5" customHeight="1">
      <c r="H59" s="86"/>
      <c r="K59" s="87"/>
      <c r="L59" s="87"/>
      <c r="M59" s="87"/>
      <c r="N59" s="87"/>
      <c r="O59" s="87"/>
      <c r="P59" s="87"/>
      <c r="Q59" s="88"/>
      <c r="R59" s="87"/>
      <c r="S59" s="87"/>
    </row>
    <row r="60" spans="8:19" s="85" customFormat="1" ht="16.5" customHeight="1">
      <c r="H60" s="86"/>
      <c r="K60" s="87"/>
      <c r="L60" s="87"/>
      <c r="M60" s="87"/>
      <c r="N60" s="87"/>
      <c r="O60" s="87"/>
      <c r="P60" s="87"/>
      <c r="Q60" s="88"/>
      <c r="R60" s="87"/>
      <c r="S60" s="87"/>
    </row>
    <row r="61" spans="8:19" s="85" customFormat="1" ht="16.5" customHeight="1">
      <c r="H61" s="86"/>
      <c r="K61" s="87"/>
      <c r="L61" s="87"/>
      <c r="M61" s="87"/>
      <c r="N61" s="87"/>
      <c r="O61" s="87"/>
      <c r="P61" s="87"/>
      <c r="Q61" s="88"/>
      <c r="R61" s="87"/>
      <c r="S61" s="87"/>
    </row>
    <row r="62" spans="8:19" s="85" customFormat="1" ht="16.5" customHeight="1">
      <c r="H62" s="86"/>
      <c r="K62" s="87"/>
      <c r="L62" s="87"/>
      <c r="M62" s="87"/>
      <c r="N62" s="87"/>
      <c r="O62" s="87"/>
      <c r="P62" s="87"/>
      <c r="Q62" s="88"/>
      <c r="R62" s="87"/>
      <c r="S62" s="87"/>
    </row>
    <row r="63" spans="8:19" s="85" customFormat="1" ht="16.5" customHeight="1">
      <c r="H63" s="86"/>
      <c r="K63" s="87"/>
      <c r="L63" s="87"/>
      <c r="M63" s="87"/>
      <c r="N63" s="87"/>
      <c r="O63" s="87"/>
      <c r="P63" s="87"/>
      <c r="Q63" s="88"/>
      <c r="R63" s="87"/>
      <c r="S63" s="87"/>
    </row>
    <row r="64" spans="8:19" s="85" customFormat="1" ht="16.5" customHeight="1">
      <c r="H64" s="86"/>
      <c r="K64" s="87"/>
      <c r="L64" s="87"/>
      <c r="M64" s="87"/>
      <c r="N64" s="87"/>
      <c r="O64" s="87"/>
      <c r="P64" s="87"/>
      <c r="Q64" s="88"/>
      <c r="R64" s="87"/>
      <c r="S64" s="87"/>
    </row>
    <row r="65" spans="8:19" s="85" customFormat="1" ht="16.5" customHeight="1">
      <c r="H65" s="86"/>
      <c r="K65" s="87"/>
      <c r="L65" s="87"/>
      <c r="M65" s="87"/>
      <c r="N65" s="87"/>
      <c r="O65" s="87"/>
      <c r="P65" s="87"/>
      <c r="Q65" s="88"/>
      <c r="R65" s="87"/>
      <c r="S65" s="87"/>
    </row>
    <row r="66" spans="8:19" s="85" customFormat="1" ht="16.5" customHeight="1">
      <c r="H66" s="86"/>
      <c r="K66" s="87"/>
      <c r="L66" s="87"/>
      <c r="M66" s="87"/>
      <c r="N66" s="87"/>
      <c r="O66" s="87"/>
      <c r="P66" s="87"/>
      <c r="Q66" s="88"/>
      <c r="R66" s="87"/>
      <c r="S66" s="87"/>
    </row>
    <row r="67" spans="8:19" s="85" customFormat="1" ht="16.5" customHeight="1">
      <c r="H67" s="86"/>
      <c r="K67" s="87"/>
      <c r="L67" s="87"/>
      <c r="M67" s="87"/>
      <c r="N67" s="87"/>
      <c r="O67" s="87"/>
      <c r="P67" s="87"/>
      <c r="Q67" s="88"/>
      <c r="R67" s="87"/>
      <c r="S67" s="87"/>
    </row>
    <row r="68" spans="8:19" s="85" customFormat="1" ht="16.5" customHeight="1">
      <c r="H68" s="86"/>
      <c r="K68" s="87"/>
      <c r="L68" s="87"/>
      <c r="M68" s="87"/>
      <c r="N68" s="87"/>
      <c r="O68" s="87"/>
      <c r="P68" s="87"/>
      <c r="Q68" s="88"/>
      <c r="R68" s="87"/>
      <c r="S68" s="87"/>
    </row>
    <row r="69" spans="8:19" s="85" customFormat="1" ht="16.5" customHeight="1">
      <c r="H69" s="86"/>
      <c r="K69" s="87"/>
      <c r="L69" s="87"/>
      <c r="M69" s="87"/>
      <c r="N69" s="87"/>
      <c r="O69" s="87"/>
      <c r="P69" s="87"/>
      <c r="Q69" s="88"/>
      <c r="R69" s="87"/>
      <c r="S69" s="87"/>
    </row>
    <row r="70" spans="8:19" s="85" customFormat="1" ht="16.5" customHeight="1">
      <c r="H70" s="86"/>
      <c r="K70" s="87"/>
      <c r="L70" s="87"/>
      <c r="M70" s="87"/>
      <c r="N70" s="87"/>
      <c r="O70" s="87"/>
      <c r="P70" s="87"/>
      <c r="Q70" s="88"/>
      <c r="R70" s="87"/>
      <c r="S70" s="87"/>
    </row>
    <row r="71" spans="8:19" s="85" customFormat="1" ht="16.5" customHeight="1">
      <c r="H71" s="86"/>
      <c r="K71" s="87"/>
      <c r="L71" s="87"/>
      <c r="M71" s="87"/>
      <c r="N71" s="87"/>
      <c r="O71" s="87"/>
      <c r="P71" s="87"/>
      <c r="Q71" s="88"/>
      <c r="R71" s="87"/>
      <c r="S71" s="87"/>
    </row>
    <row r="72" spans="8:19" s="85" customFormat="1" ht="16.5" customHeight="1">
      <c r="H72" s="86"/>
      <c r="K72" s="87"/>
      <c r="L72" s="87"/>
      <c r="M72" s="87"/>
      <c r="N72" s="87"/>
      <c r="O72" s="87"/>
      <c r="P72" s="87"/>
      <c r="Q72" s="88"/>
      <c r="R72" s="87"/>
      <c r="S72" s="87"/>
    </row>
    <row r="73" spans="8:19" s="85" customFormat="1" ht="16.5" customHeight="1">
      <c r="H73" s="86"/>
      <c r="K73" s="87"/>
      <c r="L73" s="87"/>
      <c r="M73" s="87"/>
      <c r="N73" s="87"/>
      <c r="O73" s="87"/>
      <c r="P73" s="87"/>
      <c r="Q73" s="88"/>
      <c r="R73" s="87"/>
      <c r="S73" s="87"/>
    </row>
    <row r="74" spans="8:19" s="85" customFormat="1" ht="16.5" customHeight="1">
      <c r="H74" s="86"/>
      <c r="K74" s="87"/>
      <c r="L74" s="87"/>
      <c r="M74" s="87"/>
      <c r="N74" s="87"/>
      <c r="O74" s="87"/>
      <c r="P74" s="87"/>
      <c r="Q74" s="88"/>
      <c r="R74" s="87"/>
      <c r="S74" s="87"/>
    </row>
    <row r="75" spans="8:19" s="85" customFormat="1" ht="16.5" customHeight="1">
      <c r="H75" s="86"/>
      <c r="K75" s="87"/>
      <c r="L75" s="87"/>
      <c r="M75" s="87"/>
      <c r="N75" s="87"/>
      <c r="O75" s="87"/>
      <c r="P75" s="87"/>
      <c r="Q75" s="88"/>
      <c r="R75" s="87"/>
      <c r="S75" s="87"/>
    </row>
    <row r="76" spans="8:19" s="85" customFormat="1" ht="16.5" customHeight="1">
      <c r="H76" s="86"/>
      <c r="K76" s="87"/>
      <c r="L76" s="87"/>
      <c r="M76" s="87"/>
      <c r="N76" s="87"/>
      <c r="O76" s="87"/>
      <c r="P76" s="87"/>
      <c r="Q76" s="88"/>
      <c r="R76" s="87"/>
      <c r="S76" s="87"/>
    </row>
    <row r="77" spans="8:19" s="85" customFormat="1" ht="16.5" customHeight="1">
      <c r="H77" s="86"/>
      <c r="K77" s="87"/>
      <c r="L77" s="87"/>
      <c r="M77" s="87"/>
      <c r="N77" s="87"/>
      <c r="O77" s="87"/>
      <c r="P77" s="87"/>
      <c r="Q77" s="88"/>
      <c r="R77" s="87"/>
      <c r="S77" s="87"/>
    </row>
    <row r="78" spans="8:19" s="85" customFormat="1" ht="16.5" customHeight="1">
      <c r="H78" s="86"/>
      <c r="K78" s="87"/>
      <c r="L78" s="87"/>
      <c r="M78" s="87"/>
      <c r="N78" s="87"/>
      <c r="O78" s="87"/>
      <c r="P78" s="87"/>
      <c r="Q78" s="88"/>
      <c r="R78" s="87"/>
      <c r="S78" s="87"/>
    </row>
    <row r="79" spans="8:19" s="85" customFormat="1" ht="16.5" customHeight="1">
      <c r="H79" s="86"/>
      <c r="K79" s="87"/>
      <c r="L79" s="87"/>
      <c r="M79" s="87"/>
      <c r="N79" s="87"/>
      <c r="O79" s="87"/>
      <c r="P79" s="87"/>
      <c r="Q79" s="88"/>
      <c r="R79" s="87"/>
      <c r="S79" s="87"/>
    </row>
    <row r="80" spans="8:19" s="85" customFormat="1" ht="16.5" customHeight="1">
      <c r="H80" s="86"/>
      <c r="K80" s="87"/>
      <c r="L80" s="87"/>
      <c r="M80" s="87"/>
      <c r="N80" s="87"/>
      <c r="O80" s="87"/>
      <c r="P80" s="87"/>
      <c r="Q80" s="88"/>
      <c r="R80" s="87"/>
      <c r="S80" s="87"/>
    </row>
    <row r="81" spans="8:19" s="85" customFormat="1" ht="16.5" customHeight="1">
      <c r="H81" s="86"/>
      <c r="K81" s="87"/>
      <c r="L81" s="87"/>
      <c r="M81" s="87"/>
      <c r="N81" s="87"/>
      <c r="O81" s="87"/>
      <c r="P81" s="87"/>
      <c r="Q81" s="88"/>
      <c r="R81" s="87"/>
      <c r="S81" s="87"/>
    </row>
    <row r="82" spans="8:19" s="85" customFormat="1" ht="16.5" customHeight="1">
      <c r="H82" s="86"/>
      <c r="K82" s="87"/>
      <c r="L82" s="87"/>
      <c r="M82" s="87"/>
      <c r="N82" s="87"/>
      <c r="O82" s="87"/>
      <c r="P82" s="87"/>
      <c r="Q82" s="88"/>
      <c r="R82" s="87"/>
      <c r="S82" s="87"/>
    </row>
    <row r="83" spans="8:19" s="85" customFormat="1" ht="16.5" customHeight="1">
      <c r="H83" s="86"/>
      <c r="K83" s="87"/>
      <c r="L83" s="87"/>
      <c r="M83" s="87"/>
      <c r="N83" s="87"/>
      <c r="O83" s="87"/>
      <c r="P83" s="87"/>
      <c r="Q83" s="88"/>
      <c r="R83" s="87"/>
      <c r="S83" s="87"/>
    </row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/>
  <mergeCells count="4">
    <mergeCell ref="B2:C2"/>
    <mergeCell ref="K2:L2"/>
    <mergeCell ref="B32:C32"/>
    <mergeCell ref="K32:L32"/>
  </mergeCells>
  <hyperlinks>
    <hyperlink ref="H2" r:id="rId1" display="http://yahoo.jp/5feb2h"/>
    <hyperlink ref="H32" r:id="rId2" display="http://yahoo.jp/4iuQf1"/>
  </hyperlinks>
  <printOptions horizontalCentered="1"/>
  <pageMargins left="0.4" right="0.41" top="0.4" bottom="0.4" header="0.1968503937007874" footer="0.2"/>
  <pageSetup fitToWidth="2" horizontalDpi="300" verticalDpi="300" orientation="portrait" paperSize="9" scale="66" r:id="rId4"/>
  <ignoredErrors>
    <ignoredError sqref="B9 B36 B44:B45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cp:lastPrinted>2015-09-16T04:00:44Z</cp:lastPrinted>
  <dcterms:created xsi:type="dcterms:W3CDTF">2015-09-13T15:08:56Z</dcterms:created>
  <dcterms:modified xsi:type="dcterms:W3CDTF">2015-09-26T09:23:30Z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